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830" windowWidth="19230" windowHeight="6870" tabRatio="754"/>
  </bookViews>
  <sheets>
    <sheet name="Anexa1-IC-normare-cercetare-act" sheetId="20" r:id="rId1"/>
    <sheet name="Ramuri-Stiinta" sheetId="14" r:id="rId2"/>
    <sheet name="Domenii-CNATDCU" sheetId="19" r:id="rId3"/>
  </sheets>
  <definedNames>
    <definedName name="_xlnm.Print_Area" localSheetId="0">'Anexa1-IC-normare-cercetare-act'!$B$4:$BW$31</definedName>
    <definedName name="_xlnm.Print_Titles" localSheetId="0">'Anexa1-IC-normare-cercetare-act'!$B:$E</definedName>
    <definedName name="titlu" comment="1-titlu didactic" localSheetId="0">'Anexa1-IC-normare-cercetare-act'!$BD$30</definedName>
    <definedName name="titlu" comment="1-titlu didactic">#REF!</definedName>
  </definedNames>
  <calcPr calcId="145621"/>
</workbook>
</file>

<file path=xl/calcChain.xml><?xml version="1.0" encoding="utf-8"?>
<calcChain xmlns="http://schemas.openxmlformats.org/spreadsheetml/2006/main">
  <c r="AV4" i="20" l="1"/>
  <c r="Y4" i="20"/>
  <c r="AU11" i="20" l="1"/>
  <c r="AU10" i="20"/>
  <c r="I22" i="20"/>
  <c r="H22" i="20"/>
  <c r="G22" i="20"/>
  <c r="N21" i="20"/>
  <c r="M21" i="20"/>
  <c r="L21" i="20"/>
  <c r="K21" i="20"/>
  <c r="J21" i="20"/>
  <c r="I21" i="20"/>
  <c r="H21" i="20"/>
  <c r="G21" i="20"/>
  <c r="BP21" i="20" l="1"/>
  <c r="BQ21" i="20"/>
  <c r="BR21" i="20"/>
  <c r="BS21" i="20"/>
  <c r="BT21" i="20"/>
  <c r="BU21" i="20"/>
  <c r="BV21" i="20"/>
  <c r="BW21"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BN21" i="20"/>
  <c r="BM21" i="20"/>
  <c r="BL21" i="20"/>
  <c r="BK21" i="20"/>
  <c r="BJ21" i="20"/>
  <c r="BI21" i="20"/>
  <c r="BH21" i="20"/>
  <c r="BG21" i="20"/>
  <c r="BF21" i="20"/>
  <c r="BE21" i="20"/>
  <c r="BD21" i="20"/>
  <c r="BC21" i="20"/>
  <c r="AX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AU20" i="20"/>
  <c r="AU19" i="20"/>
  <c r="AU18" i="20"/>
  <c r="AU17" i="20"/>
  <c r="AU16" i="20"/>
  <c r="AU15" i="20"/>
  <c r="AU14" i="20"/>
  <c r="AU13" i="20"/>
  <c r="AU12" i="20"/>
  <c r="AU22" i="20"/>
  <c r="AU21" i="20" l="1"/>
</calcChain>
</file>

<file path=xl/comments1.xml><?xml version="1.0" encoding="utf-8"?>
<comments xmlns="http://schemas.openxmlformats.org/spreadsheetml/2006/main">
  <authors>
    <author>Gabriela Jitaru</author>
    <author>Gabriela</author>
  </authors>
  <commentList>
    <comment ref="E6" authorId="0">
      <text>
        <r>
          <rPr>
            <sz val="8"/>
            <color indexed="81"/>
            <rFont val="Tahoma"/>
            <family val="2"/>
          </rPr>
          <t xml:space="preserve">Se alege din lista derulantă, funcţia corespunzătoare cadrului didactic sau de cercetare menţionat pe rândul respectiv:
- Profesor
- Conferenţiar
- Lector/Şef de lucrări (SL)
- Asistent
- Preparator
- Cercetător ştiinţific I (CS I)
- Cercetător ştiinţific II (CS II)
- Cercetător ştiinţific III (CS III)
- Cercetător 
- Asistent de cercetare
</t>
        </r>
      </text>
    </comment>
    <comment ref="F6" authorId="0">
      <text>
        <r>
          <rPr>
            <sz val="8"/>
            <color indexed="81"/>
            <rFont val="Times New Roman"/>
            <family val="1"/>
          </rPr>
          <t xml:space="preserve">Se copletează cu valori de la 1 la 3, astfel:
1 - Personal titular cu funcţia de bază în universitate </t>
        </r>
        <r>
          <rPr>
            <i/>
            <sz val="7"/>
            <color indexed="81"/>
            <rFont val="Times New Roman"/>
            <family val="1"/>
          </rPr>
          <t>(personal didactic care ocupă o funcţie didactică în universitate, obţinută prin concurs, pe o perioadă nedeterminată, în condiţiile legii; se raportează numai salariaţii care au optat pentru funcţia de bază în universitate ca loc de muncă principal)</t>
        </r>
        <r>
          <rPr>
            <sz val="8"/>
            <color indexed="81"/>
            <rFont val="Times New Roman"/>
            <family val="1"/>
          </rPr>
          <t xml:space="preserve">.
2 - Personal titular fără funcţia de bază în universitate </t>
        </r>
        <r>
          <rPr>
            <i/>
            <sz val="7"/>
            <color indexed="81"/>
            <rFont val="Times New Roman"/>
            <family val="1"/>
          </rPr>
          <t>(personal didactic care ocupă o funcţie didactică de bază în altă instituţie)</t>
        </r>
        <r>
          <rPr>
            <sz val="8"/>
            <color indexed="81"/>
            <rFont val="Times New Roman"/>
            <family val="1"/>
          </rPr>
          <t xml:space="preserve">
3 - Personal angajat în condiţiile art. 294 alin. (3) - (5) din Legea nr. 1/2011 (cu normă întreagă, cu un contract pe perioadă determinată  valid în perioada de raportare)</t>
        </r>
      </text>
    </comment>
    <comment ref="G6" authorId="0">
      <text>
        <r>
          <rPr>
            <sz val="9"/>
            <color indexed="81"/>
            <rFont val="Times New Roman"/>
            <family val="1"/>
            <charset val="238"/>
          </rPr>
          <t>Se completează dacă are calitatea de conducator de doctorat:
1 - Da
0 - Nu</t>
        </r>
        <r>
          <rPr>
            <sz val="9"/>
            <color indexed="81"/>
            <rFont val="Tahoma"/>
            <family val="2"/>
          </rPr>
          <t xml:space="preserve">
</t>
        </r>
      </text>
    </comment>
    <comment ref="AU6" authorId="0">
      <text>
        <r>
          <rPr>
            <sz val="9"/>
            <color indexed="81"/>
            <rFont val="Times New Roman"/>
            <family val="1"/>
          </rPr>
          <t xml:space="preserve">Pentru fiecare cadru didactic, suma fracţiilor raportate pe ramură de ştiinţă, din norma de bază,  trebuie sa aibă valoarea "1". 
</t>
        </r>
      </text>
    </comment>
    <comment ref="AV7" authorId="0">
      <text>
        <r>
          <rPr>
            <sz val="8"/>
            <color indexed="81"/>
            <rFont val="Times New Roman"/>
            <family val="1"/>
          </rPr>
          <t>Pentru fiecare cadru didactic şi de cercetare se introduce codul domeniului de studiu (de la 1 la 77, după caz), corespunzător domeniului pentru care s-a raportat fişa de verificare CNATCDU (codul este corespunzător nr.din col.A, cod_DS (CNATDCU), din sheet-ul Domenii-CNATDCU).</t>
        </r>
      </text>
    </comment>
    <comment ref="AX7" authorId="0">
      <text>
        <r>
          <rPr>
            <sz val="8"/>
            <color indexed="81"/>
            <rFont val="Times New Roman"/>
            <family val="1"/>
          </rPr>
          <t>În situaţia în care un cadru didactic nu realizează unul dintre criteriile obligatorii stabilite de CNATDCU, se va marca printr-un "X".</t>
        </r>
      </text>
    </comment>
    <comment ref="AY7" authorId="0">
      <text>
        <r>
          <rPr>
            <sz val="8"/>
            <color indexed="81"/>
            <rFont val="Times New Roman"/>
            <family val="1"/>
          </rPr>
          <t xml:space="preserve">Se va menţiona indicativul criteriului neîndeplinit (conform </t>
        </r>
        <r>
          <rPr>
            <i/>
            <sz val="8"/>
            <color indexed="81"/>
            <rFont val="Times New Roman"/>
            <family val="1"/>
          </rPr>
          <t>Fişei de verificare a îndeplinirii standardelor minimale CNATDCU</t>
        </r>
        <r>
          <rPr>
            <sz val="8"/>
            <color indexed="81"/>
            <rFont val="Times New Roman"/>
            <family val="1"/>
          </rPr>
          <t xml:space="preserve">)
</t>
        </r>
      </text>
    </comment>
    <comment ref="BO7" authorId="1">
      <text>
        <r>
          <rPr>
            <sz val="9"/>
            <color indexed="81"/>
            <rFont val="Times New Roman"/>
            <family val="1"/>
            <charset val="238"/>
          </rPr>
          <t xml:space="preserve">Se menţionează Opţiunea, în condiţiile prevederilor OMECS (nr. 3185/09.02.2015):
- 1, pentru creaţie artistică, 
- 2, pentru activitate ştiinţifică
</t>
        </r>
      </text>
    </comment>
  </commentList>
</comments>
</file>

<file path=xl/comments2.xml><?xml version="1.0" encoding="utf-8"?>
<comments xmlns="http://schemas.openxmlformats.org/spreadsheetml/2006/main">
  <authors>
    <author>Gabriela Jitaru</author>
  </authors>
  <commentList>
    <comment ref="C1" authorId="0">
      <text>
        <r>
          <rPr>
            <b/>
            <sz val="8"/>
            <color indexed="81"/>
            <rFont val="Times New Roman"/>
            <family val="1"/>
          </rPr>
          <t>IMPORTANT!</t>
        </r>
        <r>
          <rPr>
            <sz val="8"/>
            <color indexed="81"/>
            <rFont val="Times New Roman"/>
            <family val="1"/>
          </rPr>
          <t xml:space="preserve"> Vă rugăm să completați doar valoarea "1", pentru ramurile de ştiinţă  în care există programe de studii la nivel de universitate. 
</t>
        </r>
      </text>
    </comment>
  </commentList>
</comments>
</file>

<file path=xl/comments3.xml><?xml version="1.0" encoding="utf-8"?>
<comments xmlns="http://schemas.openxmlformats.org/spreadsheetml/2006/main">
  <authors>
    <author>Gabriela Jitaru</author>
  </authors>
  <commentList>
    <comment ref="A1" author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<sst xmlns="http://schemas.openxmlformats.org/spreadsheetml/2006/main" count="367" uniqueCount="201">
  <si>
    <t>ISI Galben</t>
  </si>
  <si>
    <t>Total</t>
  </si>
  <si>
    <t>CNP</t>
  </si>
  <si>
    <t>Nume si prenume cadru didactic</t>
  </si>
  <si>
    <t>A</t>
  </si>
  <si>
    <t>B</t>
  </si>
  <si>
    <t>C</t>
  </si>
  <si>
    <t>Nature/
Science</t>
  </si>
  <si>
    <t>ERIH INT2</t>
  </si>
  <si>
    <t>ERIH INT 1</t>
  </si>
  <si>
    <t>ISI Roşu</t>
  </si>
  <si>
    <t>Nr. 
Crt.</t>
  </si>
  <si>
    <t>Triadice</t>
  </si>
  <si>
    <t>Naţionale</t>
  </si>
  <si>
    <t>Europene/
Internaţionale</t>
  </si>
  <si>
    <t>D</t>
  </si>
  <si>
    <t>Punctaj CNATDCU</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</si>
  <si>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</si>
  <si>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</si>
  <si>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</si>
  <si>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</si>
  <si>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</si>
  <si>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</si>
  <si>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</si>
  <si>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</si>
  <si>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</si>
  <si>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</si>
  <si>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</si>
  <si>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</si>
  <si>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</si>
  <si>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</si>
  <si>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</si>
  <si>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</si>
  <si>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</si>
  <si>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</si>
  <si>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</si>
  <si>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</si>
  <si>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</si>
  <si>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</si>
  <si>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</si>
  <si>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</si>
  <si>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</si>
  <si>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</si>
  <si>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</si>
  <si>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</si>
  <si>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</si>
  <si>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</si>
  <si>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Indicativ criteriu CNATDCU neindeplinit</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</si>
  <si>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</si>
  <si>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</si>
  <si>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</si>
  <si>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</si>
  <si>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</si>
  <si>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</si>
  <si>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</si>
  <si>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</si>
  <si>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</si>
  <si>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</si>
  <si>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</si>
  <si>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Muzică (fără Interpretare muzicală)</t>
  </si>
  <si>
    <t>Muzică (doar Interpretare muzicală)</t>
  </si>
  <si>
    <t>Ramura de ştiinţă (RS)</t>
  </si>
  <si>
    <t>Funcţie cadru didactic sau cercetare</t>
  </si>
  <si>
    <t>Personnal didactic</t>
  </si>
  <si>
    <t>Profesor</t>
  </si>
  <si>
    <t>Asistent</t>
  </si>
  <si>
    <t>Preparator</t>
  </si>
  <si>
    <t>Personal cu norma de cercetare</t>
  </si>
  <si>
    <t>Conferenţiar</t>
  </si>
  <si>
    <t>Lector/Şef de lucrări</t>
  </si>
  <si>
    <t>Cercetător ştiinţific I</t>
  </si>
  <si>
    <t>Cercetător ştiinţific II</t>
  </si>
  <si>
    <t>Cercetător ştiinţific III</t>
  </si>
  <si>
    <t xml:space="preserve">Cercetător </t>
  </si>
  <si>
    <t>Asistent de cercetare</t>
  </si>
  <si>
    <t>E</t>
  </si>
  <si>
    <t>Ramură de ştiinţă</t>
  </si>
  <si>
    <t>Raportare IC2.1</t>
  </si>
  <si>
    <t>Raportare IC2.2</t>
  </si>
  <si>
    <t>Raportare IC2.3</t>
  </si>
  <si>
    <t>Forma de angajare</t>
  </si>
  <si>
    <t>F</t>
  </si>
  <si>
    <t>cod_RS</t>
  </si>
  <si>
    <t>din care</t>
  </si>
  <si>
    <t>Profesori</t>
  </si>
  <si>
    <t>Conferenţiari</t>
  </si>
  <si>
    <t>Lectori / Şefi de lucrări</t>
  </si>
  <si>
    <t>Asistenţi</t>
  </si>
  <si>
    <t>Preparatori</t>
  </si>
  <si>
    <t>Cercetător</t>
  </si>
  <si>
    <t>Criteriu CNATDCU neindeplinit</t>
  </si>
  <si>
    <t>Selectie_RS</t>
  </si>
  <si>
    <t>Punctaj total performanţă creaţie artistică</t>
  </si>
  <si>
    <t>Punctaj total perforomanţă sportivă</t>
  </si>
  <si>
    <t>Conferentiar</t>
  </si>
  <si>
    <t>Lector/SL</t>
  </si>
  <si>
    <t>CS III</t>
  </si>
  <si>
    <t>CS II</t>
  </si>
  <si>
    <t>CS I</t>
  </si>
  <si>
    <t>Asistent cercetare</t>
  </si>
  <si>
    <t>Punctaj total impact activitate sportivă</t>
  </si>
  <si>
    <t>Total general:</t>
  </si>
  <si>
    <t>Calitate conducator doctorat</t>
  </si>
  <si>
    <t>Indice Hirsch 
Google Scholar</t>
  </si>
  <si>
    <t>Indice Hirsch 
ISI Web of Science</t>
  </si>
  <si>
    <t>Indice Hirsch Scopus</t>
  </si>
  <si>
    <t>Nr.Brevete</t>
  </si>
  <si>
    <t>Nr.Articole</t>
  </si>
  <si>
    <t>Domenii fundamentale</t>
  </si>
  <si>
    <t>Ştiinţa Sportului şi Educatiei Fizice</t>
  </si>
  <si>
    <t>Ştiinţele Sportului şi Educaţiei Fizice</t>
  </si>
  <si>
    <t>Cercetator</t>
  </si>
  <si>
    <r>
      <t xml:space="preserve">NOTĂ: 
</t>
    </r>
    <r>
      <rPr>
        <b/>
        <sz val="8"/>
        <color indexed="8"/>
        <rFont val="Times New Roman"/>
        <family val="1"/>
      </rPr>
      <t>IMPORTANT! Vă rugăm să completați în prima fază, în sheet-ul "Ramuri-Ştiinţă", valoarea "1"în col.C, pentru ramurile de ştiinţă  în care există programe de studii la nivel de universitate.</t>
    </r>
    <r>
      <rPr>
        <sz val="8"/>
        <color indexed="8"/>
        <rFont val="Times New Roman"/>
        <family val="1"/>
      </rPr>
      <t xml:space="preserve">
În cazul personalului didactic care predă la programe aparţinând mai multor ramuri de ştiinţă, se raportează fracţionat, în funcţie de ponderea în postul de bază din statul de funcţii  (maximum două zecimale, exemplu: jumatate de norma = 0,50), suma fracţiilor pentru un cadru didactic având valoarea 1 (col.40).
Vă rugăm să completați numai spațiile marcate cu culoarea galben. Puteţi insera rânduri în document, doar înainte de rândul cu TOTAL, prin selectarea unui rând formatat (marcat cu culoarea galben) şi apoi Copy &amp; Insert Copied Cells.</t>
    </r>
  </si>
  <si>
    <r>
      <t xml:space="preserve">NOTĂ: 
</t>
    </r>
    <r>
      <rPr>
        <b/>
        <sz val="8"/>
        <rFont val="Times New Roman"/>
        <family val="1"/>
      </rPr>
      <t xml:space="preserve">IMPORTANT! Vă rugăm să completați în prima fază, în sheet-ul "Ramuri-Ştiinţă", valoarea "1"în col.C, pentru ramurile de ştiinţă  în care există programe de studii la nivel de universitate. </t>
    </r>
    <r>
      <rPr>
        <sz val="8"/>
        <color indexed="8"/>
        <rFont val="Times New Roman"/>
        <family val="1"/>
      </rPr>
      <t xml:space="preserve">
În cazul personalului didactic care predă la programe aparţinând mai multor ramuri de ştiinţă, se raportează fracţionat, în funcţie de ponderea activităţilor aferente programelor respective în postul de bază din statul de funcţii  (maximum două zecimale, exemplu: jumatate de norma = 0,50), suma fracţiilor pentru un cadru didactic având valoarea 1 (col.40).
Vă rugăm să completați numai spațiile marcate cu culoarea galben. Puteţi insera rânduri în document, doar înainte de rândul cu TOTAL, prin selectarea unui rând formatat (marcat cu culoarea galben) şi apoi Copy &amp; Insert Copied Cells.</t>
    </r>
  </si>
  <si>
    <t>Informatică</t>
  </si>
  <si>
    <t>Chimie</t>
  </si>
  <si>
    <t>Inginerie chimică</t>
  </si>
  <si>
    <t>Geografie</t>
  </si>
  <si>
    <t>Geologie</t>
  </si>
  <si>
    <t>Ingineria instalaţiilor</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</si>
  <si>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</si>
  <si>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</si>
  <si>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</si>
  <si>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</si>
  <si>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</si>
  <si>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</si>
  <si>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</si>
  <si>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</si>
  <si>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</si>
  <si>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</si>
  <si>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</si>
  <si>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</si>
  <si>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</si>
  <si>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</si>
  <si>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</si>
  <si>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</si>
  <si>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</si>
  <si>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</si>
  <si>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</si>
  <si>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</si>
  <si>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Inginerie marină şi navigaţie</t>
  </si>
  <si>
    <t>Ştiinţe inginereşti aplicate</t>
  </si>
  <si>
    <t>Arhitectură navală</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</si>
  <si>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</si>
  <si>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</si>
  <si>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</si>
  <si>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</si>
  <si>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</si>
  <si>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</si>
  <si>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</si>
  <si>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</si>
  <si>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</si>
  <si>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</si>
  <si>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</si>
  <si>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</si>
  <si>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</si>
  <si>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</si>
  <si>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Asistenţă socială</t>
  </si>
  <si>
    <t>Relaţii internaţionale şi studii europene</t>
  </si>
  <si>
    <t>Administrarea afacerilor</t>
  </si>
  <si>
    <t>Cibernetică, statistică şi informatică economică</t>
  </si>
  <si>
    <t>Contabilitate</t>
  </si>
  <si>
    <t>Economie</t>
  </si>
  <si>
    <t>Finanţe</t>
  </si>
  <si>
    <t>Management</t>
  </si>
  <si>
    <t>Marketing</t>
  </si>
  <si>
    <t>Economie şi afaceri internaţionale</t>
  </si>
  <si>
    <t>Psihologie</t>
  </si>
  <si>
    <t>Ştiinţe ale educaţiei</t>
  </si>
  <si>
    <t>Limbă şi literatură</t>
  </si>
  <si>
    <t>Limbi moderne aplicate</t>
  </si>
  <si>
    <t>Studiul patrimoniului (Heritage Studies)</t>
  </si>
  <si>
    <t>Arhitectură</t>
  </si>
  <si>
    <t>Urbanism</t>
  </si>
  <si>
    <t>Arte vizuale</t>
  </si>
  <si>
    <t>Arte vizuale (Istoria şi teoria artei)</t>
  </si>
  <si>
    <t>Muzică (Interpretare muzicala)</t>
  </si>
  <si>
    <t>Muzică</t>
  </si>
  <si>
    <t>Educaţie fizică şi sport</t>
  </si>
  <si>
    <t>Kinetoterapie</t>
  </si>
  <si>
    <t>Ştiinţe economice</t>
  </si>
  <si>
    <t>Ştiinţa Sportului şi Educaţiei Fizice</t>
  </si>
  <si>
    <t>Domeniu fundamental (DF)</t>
  </si>
  <si>
    <t>cod_DS</t>
  </si>
  <si>
    <t>Domeniul de studiu (DS)</t>
  </si>
  <si>
    <t>Ştiinţa mediului (Geografie)</t>
  </si>
  <si>
    <t>Ştiinţa mediului (Geologie)</t>
  </si>
  <si>
    <t>cod_DS (CNATDCU)</t>
  </si>
  <si>
    <t>Domeniu studiu raportare CNATDCU (cod_DS)</t>
  </si>
  <si>
    <t>Lista personal didactic si de cercetare</t>
  </si>
  <si>
    <t>Universitatea</t>
  </si>
  <si>
    <t>Anexa 1. Tabel instituţional privind normarea şi activitatea de cercetare a cadrelor didactice şi de cercetare titulare din universitate, actualizat 03.04.2015</t>
  </si>
  <si>
    <t>…………………………………………..</t>
  </si>
  <si>
    <t>ERIH INT1</t>
  </si>
  <si>
    <r>
      <rPr>
        <sz val="7"/>
        <rFont val="Times New Roman"/>
        <family val="1"/>
        <charset val="238"/>
      </rPr>
      <t xml:space="preserve">NOTĂ: 
Se includ în tabel toate cadrele didactice şi de cercetare titulare </t>
    </r>
    <r>
      <rPr>
        <i/>
        <sz val="7"/>
        <rFont val="Times New Roman"/>
        <family val="1"/>
        <charset val="238"/>
      </rPr>
      <t>(inclusiv cadrele didactice angajate cu normă întreagă, cu un contract pe perioadă determinată conform art.294, din LEN 1/2011, valid în perioada de raportare)</t>
    </r>
    <r>
      <rPr>
        <sz val="7"/>
        <rFont val="Times New Roman"/>
        <family val="1"/>
        <charset val="238"/>
      </rPr>
      <t>. Pentru facilitarea verificărilor interne recomandăm gruparea pe facultăţi, respectiv departamente. 
Fiecare cadru didactic sau de cercetare al universităţii se raportează pe un singur rând.
Completarea în câmpurile aferente col.D-F din tabel se realizează prin selectarea valorii corespunzatoare din lista predefinita in col.D, respectiv completarea cu numarul corespunzator valorii din listele predefinite in col.E si col.F.
Vă rugăm să completați numai spațiile marcate cu culoarea galben. Puteţi insera rânduri în document, doar înainte de rândul cu TOTAL, prin selectarea unui rând formatat (marcat cu culoarea galben) şi apoi Copy &amp; Insert Copied Cells.</t>
    </r>
    <r>
      <rPr>
        <sz val="8"/>
        <rFont val="Times New Roman"/>
        <family val="1"/>
      </rPr>
      <t xml:space="preserve">
</t>
    </r>
    <r>
      <rPr>
        <b/>
        <sz val="7"/>
        <color rgb="FFFF0000"/>
        <rFont val="Times New Roman"/>
        <family val="1"/>
        <charset val="238"/>
      </rPr>
      <t>IMPORTANT</t>
    </r>
    <r>
      <rPr>
        <sz val="7"/>
        <color rgb="FFFF0000"/>
        <rFont val="Times New Roman"/>
        <family val="1"/>
        <charset val="238"/>
      </rPr>
      <t>! In formatul Anexei 1, care se va incarca in platforma, este optionala afisarea informatiilor celor doua coloane (B-nume si prenume si C-CNP), privind identitatea cadrulor didactice si de cercetare. Formatul complet al Anexei 1 (cu cele doua coloane, B si C vizibile) trebuie sa fie arhivat la nivelul institutiei de invatamant superior, astfel incat MECS si CNFIS sa poata verifica, in urmatoarea etapa, corectitudinea si acuratetea datelor incluse in aceasta.</t>
    </r>
  </si>
  <si>
    <r>
      <rPr>
        <b/>
        <sz val="7"/>
        <color indexed="8"/>
        <rFont val="Times New Roman"/>
        <family val="1"/>
        <charset val="238"/>
      </rPr>
      <t>NOTĂ:</t>
    </r>
    <r>
      <rPr>
        <sz val="7"/>
        <color indexed="8"/>
        <rFont val="Times New Roman"/>
        <family val="1"/>
        <charset val="238"/>
      </rPr>
      <t xml:space="preserve"> Pentru fiecare cadru didactic şi de cercetare se introduce, în coloana 41, co</t>
    </r>
    <r>
      <rPr>
        <sz val="7"/>
        <rFont val="Times New Roman"/>
        <family val="1"/>
        <charset val="238"/>
      </rPr>
      <t>dul domeniului de studii</t>
    </r>
    <r>
      <rPr>
        <sz val="7"/>
        <color indexed="8"/>
        <rFont val="Times New Roman"/>
        <family val="1"/>
        <charset val="238"/>
      </rPr>
      <t xml:space="preserve"> (de la 1 la </t>
    </r>
    <r>
      <rPr>
        <sz val="7"/>
        <rFont val="Times New Roman"/>
        <family val="1"/>
        <charset val="238"/>
      </rPr>
      <t>77, după caz, v.col.A - "cod_DS (CNATDCU)" din sheet-ul "Domenii-CNATDCU"), corespunzător domeniului pentru care s-a raportat fişa de verificare CNATDCU. 
În situaţia în care un cadru didactic nu realizează unul dintre criteriile obligatorii stabilite de CNAT</t>
    </r>
    <r>
      <rPr>
        <sz val="7"/>
        <color indexed="8"/>
        <rFont val="Times New Roman"/>
        <family val="1"/>
        <charset val="238"/>
      </rPr>
      <t xml:space="preserve">DCU, se va marca printr-un "X" coloana 43, "Criteriu neîndeplinit", și se va menţiona în col.44, indicativul criteriului neîndeplinit.
Pentru raportarea IC2.2, respectiv IC2.3, un cadru didactic sau cercetător ştiinţific nu poate fi raportat decât pentru una din următoarele situaţii: activitate ştiinţifică (col.45-47, pentru IC2.2, respectiv col.50-57, pentru IC2.3),  creaţie artistică (col.48 - IC2.2, respectiv col.58 - IC2.3) sau performanţă sportivă (col.49-IC2.2, respectiv col.59 - IC2.3). </t>
    </r>
    <r>
      <rPr>
        <sz val="7"/>
        <color rgb="FFFF0000"/>
        <rFont val="Times New Roman"/>
        <family val="1"/>
        <charset val="238"/>
      </rPr>
      <t>In vederea stabilirii unui nou mod de calcul alternativ pentru domeniul artistic, se permite raportarea cumulata, atat pentru activitatea de creatie artistica, cat si pentru activitatea stiintifica, si se marcheaza, in coloana 60, tipul de activitate (de creatie artistica, respectiv cercetare stiintifica) pentru care se opteaza in conditiile prevederilor OMECS (nr. 3185/09.02.2015).</t>
    </r>
    <r>
      <rPr>
        <sz val="8"/>
        <color indexed="8"/>
        <rFont val="Times New Roman"/>
        <family val="1"/>
      </rPr>
      <t xml:space="preserve">
</t>
    </r>
    <r>
      <rPr>
        <b/>
        <sz val="7"/>
        <color indexed="8"/>
        <rFont val="Times New Roman"/>
        <family val="1"/>
        <charset val="238"/>
      </rPr>
      <t>IMPORTANT!</t>
    </r>
    <r>
      <rPr>
        <sz val="7"/>
        <color indexed="8"/>
        <rFont val="Times New Roman"/>
        <family val="1"/>
        <charset val="238"/>
      </rPr>
      <t xml:space="preserve"> Completarea coloanelor de la 42 la </t>
    </r>
    <r>
      <rPr>
        <sz val="7"/>
        <color rgb="FFFF0000"/>
        <rFont val="Times New Roman"/>
        <family val="1"/>
        <charset val="238"/>
      </rPr>
      <t>68</t>
    </r>
    <r>
      <rPr>
        <sz val="7"/>
        <color indexed="8"/>
        <rFont val="Times New Roman"/>
        <family val="1"/>
        <charset val="238"/>
      </rPr>
      <t xml:space="preserve"> se face pe baza fişelor individuale pentru fiecare cadru didactic în parte şi categorie de informaţie solicitată </t>
    </r>
    <r>
      <rPr>
        <i/>
        <sz val="7"/>
        <color indexed="8"/>
        <rFont val="Times New Roman"/>
        <family val="1"/>
        <charset val="238"/>
      </rPr>
      <t>(col.42-44, conform Fişei de verificare a îndeplinirii standardelor minimale CNATDCU; col.45-47, conform documentelor pdf, cuprinzând indicii Hirsch calculaţi din platformele Google Scholar, Web of Science, respectiv Scopus; col.48, conform fişei individuale pentru impactul creaţiei artistice -v.Anexa4.1; col.49, conform fişei individuale pentru impactul performanţei sportive - v.Anexa 4.2; col.50-57, conform Fişei individuale de articole şi brevete - v.Anexa 5; col.58, conform Fişei individuale pentru performanţa creaţiei artistice - v.Anexa 5.1; col.59, conform Fişei individuale pentru performanţa sportivă - v.Anexa 5.2)</t>
    </r>
    <r>
      <rPr>
        <sz val="7"/>
        <color indexed="8"/>
        <rFont val="Times New Roman"/>
        <family val="1"/>
        <charset val="238"/>
      </rPr>
      <t xml:space="preserve">.
Vă rugăm să completați numai spațiile marcate cu culoarea galben. Puteţi insera rânduri în document, doar înainte de rândul cu TOTAL, prin selectarea unui rând formatat (marcat cu culoarea galben) şi apoi Copy &amp; Insert Copied Cells.
</t>
    </r>
    <r>
      <rPr>
        <b/>
        <sz val="8"/>
        <color indexed="10"/>
        <rFont val="Times New Roman"/>
        <family val="1"/>
        <charset val="238"/>
      </rPr>
      <t>Menţiune:</t>
    </r>
    <r>
      <rPr>
        <sz val="8"/>
        <color indexed="10"/>
        <rFont val="Times New Roman"/>
        <family val="1"/>
        <charset val="238"/>
      </rPr>
      <t xml:space="preserve"> În cazul în care ati completat date în formatul anterior al acestui tabel, vă rugăm să inserati în acest format un număr de rânduri cel puţin egal cu cel din formatul iniţial şi apoi să copiaţi setul de informaţii (rândurile) completate în tabelul anterior şi să-l mutaţi în acest tabel, folosind comenzile Copy/Paste. Pentru ca raportarea pentru indicatorul C2.3 să reflecte atât numărul de articole şi brevete la nivel individual, cât şi cel la nivel instituţional, se vor completa şi coloanele 61-68, cu datele cuprinzând contribuţia individuală a cadrelor didactice şi de cercetare la realizarea articolelor şi brevetelor, conform </t>
    </r>
    <r>
      <rPr>
        <i/>
        <sz val="8"/>
        <color indexed="10"/>
        <rFont val="Times New Roman"/>
        <family val="1"/>
        <charset val="238"/>
      </rPr>
      <t xml:space="preserve">Fişei individuale de articole şi brevete </t>
    </r>
    <r>
      <rPr>
        <sz val="8"/>
        <color indexed="10"/>
        <rFont val="Times New Roman"/>
        <family val="1"/>
        <charset val="238"/>
      </rPr>
      <t>- v. Anexa 5, actualizată.</t>
    </r>
  </si>
  <si>
    <r>
      <rPr>
        <b/>
        <sz val="7"/>
        <color rgb="FFFF0000"/>
        <rFont val="Times New Roman"/>
        <family val="1"/>
        <charset val="238"/>
      </rPr>
      <t>Opţiune</t>
    </r>
    <r>
      <rPr>
        <sz val="7"/>
        <color rgb="FFFF0000"/>
        <rFont val="Times New Roman"/>
        <family val="1"/>
        <charset val="238"/>
      </rPr>
      <t xml:space="preserve"> (creaţie artistică/activitate ştiinţifică)</t>
    </r>
  </si>
  <si>
    <t>Contribuţie individuală brevete</t>
  </si>
  <si>
    <t>Contribuţie individuală articole</t>
  </si>
  <si>
    <t>Raportare IC2.3 - Contribuţie individuală</t>
  </si>
  <si>
    <t>Nr.citări creaţie artistică</t>
  </si>
</sst>
</file>

<file path=xl/styles.xml><?xml version="1.0" encoding="utf-8"?>
<styleSheet xmlns="http://schemas.openxmlformats.org/spreadsheetml/2006/main" xmlns:mc="http://schemas.openxmlformats.org/markup-compatibility/2006" xmlns:x14ac="http://schemas.microsoft.com/office/spreadsheetml/2009/9/ac" mc:Ignorable="x14ac">
  <fonts count="61">
    <font>
      <sz val="11"/>
      <color theme="1"/>
      <name val="Calibri"/>
      <family val="2"/>
      <scheme val="minor"/>
    </font>
    <font>
      <b/>
      <sz val="10"/>
      <name val="Times New Roman"/>
      <family val="1"/>
    </font>
    <font>
      <b/>
      <sz val="10"/>
      <name val="Times New Roman"/>
      <family val="1"/>
      <charset val="238"/>
    </font>
    <font>
      <sz val="9"/>
      <color indexed="81"/>
      <name val="Tahoma"/>
      <family val="2"/>
    </font>
    <font>
      <b/>
      <sz val="9"/>
      <name val="Times New Roman"/>
      <family val="1"/>
    </font>
    <font>
      <b/>
      <sz val="8"/>
      <name val="Times New Roman"/>
      <family val="1"/>
    </font>
    <font>
      <sz val="7"/>
      <name val="Times New Roman"/>
      <family val="1"/>
    </font>
    <font>
      <i/>
      <sz val="7"/>
      <name val="Times New Roman"/>
      <family val="1"/>
    </font>
    <font>
      <sz val="8"/>
      <color indexed="8"/>
      <name val="Times New Roman"/>
      <family val="1"/>
    </font>
    <font>
      <sz val="8"/>
      <name val="Times New Roman"/>
      <family val="1"/>
    </font>
    <font>
      <b/>
      <sz val="8"/>
      <color indexed="8"/>
      <name val="Times New Roman"/>
      <family val="1"/>
    </font>
    <font>
      <b/>
      <sz val="7"/>
      <name val="Times New Roman"/>
      <family val="1"/>
    </font>
    <font>
      <sz val="8"/>
      <color indexed="81"/>
      <name val="Times New Roman"/>
      <family val="1"/>
    </font>
    <font>
      <sz val="8"/>
      <name val="Times New Roman"/>
      <family val="1"/>
      <charset val="238"/>
    </font>
    <font>
      <sz val="10"/>
      <name val="Times-R New"/>
      <family val="1"/>
    </font>
    <font>
      <sz val="8"/>
      <name val="Arial Narrow"/>
      <family val="2"/>
    </font>
    <font>
      <sz val="9"/>
      <color indexed="81"/>
      <name val="Times New Roman"/>
      <family val="1"/>
    </font>
    <font>
      <b/>
      <sz val="8"/>
      <color indexed="81"/>
      <name val="Times New Roman"/>
      <family val="1"/>
    </font>
    <font>
      <b/>
      <sz val="8"/>
      <name val="Arial Narrow"/>
      <family val="2"/>
    </font>
    <font>
      <sz val="8"/>
      <color indexed="81"/>
      <name val="Tahoma"/>
      <family val="2"/>
    </font>
    <font>
      <i/>
      <sz val="8"/>
      <color indexed="81"/>
      <name val="Times New Roman"/>
      <family val="1"/>
    </font>
    <font>
      <i/>
      <sz val="7"/>
      <color indexed="81"/>
      <name val="Times New Roman"/>
      <family val="1"/>
    </font>
    <font>
      <b/>
      <sz val="9"/>
      <name val="Arial Narrow"/>
      <family val="2"/>
    </font>
    <font>
      <sz val="9"/>
      <name val="Arial Narrow"/>
      <family val="2"/>
    </font>
    <font>
      <sz val="10"/>
      <name val="Arial Narrow"/>
      <family val="2"/>
    </font>
    <font>
      <sz val="10"/>
      <name val="Arial"/>
      <family val="2"/>
    </font>
    <font>
      <sz val="10"/>
      <name val="Arial"/>
      <family val="2"/>
      <charset val="238"/>
    </font>
    <font>
      <sz val="10"/>
      <name val="Arial"/>
      <family val="2"/>
    </font>
    <font>
      <sz val="11"/>
      <color indexed="8"/>
      <name val="Arial"/>
      <family val="2"/>
      <charset val="238"/>
    </font>
    <font>
      <b/>
      <sz val="9"/>
      <name val="Arial Narrow"/>
      <family val="2"/>
      <charset val="238"/>
    </font>
    <font>
      <sz val="9"/>
      <name val="Arial Narrow"/>
      <family val="2"/>
      <charset val="238"/>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Times New Roman"/>
      <family val="2"/>
      <charset val="238"/>
    </font>
    <font>
      <sz val="11"/>
      <color theme="1"/>
      <name val="Times New Roman"/>
      <family val="1"/>
    </font>
    <font>
      <sz val="8"/>
      <color theme="1"/>
      <name val="Times New Roman"/>
      <family val="1"/>
    </font>
    <font>
      <b/>
      <sz val="10"/>
      <color theme="1"/>
      <name val="Times New Roman"/>
      <family val="1"/>
    </font>
    <font>
      <sz val="9"/>
      <color theme="1"/>
      <name val="Times New Roman"/>
      <family val="1"/>
    </font>
    <font>
      <sz val="10"/>
      <color theme="1"/>
      <name val="Times New Roman"/>
      <family val="1"/>
    </font>
    <font>
      <b/>
      <sz val="8"/>
      <color theme="1"/>
      <name val="Times New Roman"/>
      <family val="1"/>
    </font>
    <font>
      <sz val="7"/>
      <color theme="1"/>
      <name val="Times New Roman"/>
      <family val="1"/>
    </font>
    <font>
      <b/>
      <sz val="11"/>
      <color theme="1"/>
      <name val="Times New Roman"/>
      <family val="1"/>
    </font>
    <font>
      <b/>
      <sz val="7"/>
      <color theme="1"/>
      <name val="Times New Roman"/>
      <family val="1"/>
    </font>
    <font>
      <sz val="7"/>
      <color rgb="FFFF0000"/>
      <name val="Times New Roman"/>
      <family val="1"/>
    </font>
    <font>
      <b/>
      <sz val="9"/>
      <color theme="1"/>
      <name val="Times New Roman"/>
      <family val="1"/>
    </font>
    <font>
      <b/>
      <i/>
      <sz val="11"/>
      <color theme="1"/>
      <name val="Times New Roman"/>
      <family val="1"/>
    </font>
    <font>
      <sz val="7"/>
      <color rgb="FFFF0000"/>
      <name val="Times New Roman"/>
      <family val="1"/>
      <charset val="238"/>
    </font>
    <font>
      <b/>
      <sz val="7"/>
      <color rgb="FFFF0000"/>
      <name val="Times New Roman"/>
      <family val="1"/>
      <charset val="238"/>
    </font>
    <font>
      <b/>
      <sz val="8"/>
      <color rgb="FFFF0000"/>
      <name val="Times New Roman"/>
      <family val="1"/>
    </font>
    <font>
      <i/>
      <sz val="8"/>
      <color indexed="10"/>
      <name val="Times New Roman"/>
      <family val="1"/>
      <charset val="238"/>
    </font>
    <font>
      <b/>
      <sz val="7"/>
      <color rgb="FFFF0000"/>
      <name val="Times New Roman"/>
      <family val="1"/>
    </font>
    <font>
      <sz val="7"/>
      <name val="Times New Roman"/>
      <family val="1"/>
      <charset val="238"/>
    </font>
    <font>
      <i/>
      <sz val="7"/>
      <name val="Times New Roman"/>
      <family val="1"/>
      <charset val="238"/>
    </font>
    <font>
      <sz val="9"/>
      <color indexed="81"/>
      <name val="Times New Roman"/>
      <family val="1"/>
      <charset val="238"/>
    </font>
    <font>
      <b/>
      <sz val="7"/>
      <color indexed="8"/>
      <name val="Times New Roman"/>
      <family val="1"/>
      <charset val="238"/>
    </font>
    <font>
      <sz val="7"/>
      <color indexed="8"/>
      <name val="Times New Roman"/>
      <family val="1"/>
      <charset val="238"/>
    </font>
    <font>
      <i/>
      <sz val="7"/>
      <color indexed="8"/>
      <name val="Times New Roman"/>
      <family val="1"/>
      <charset val="238"/>
    </font>
    <font>
      <sz val="8"/>
      <color theme="1"/>
      <name val="Times New Roman"/>
      <family val="1"/>
      <charset val="238"/>
    </font>
    <font>
      <b/>
      <sz val="8"/>
      <color indexed="10"/>
      <name val="Times New Roman"/>
      <family val="1"/>
      <charset val="238"/>
    </font>
    <font>
      <sz val="8"/>
      <color indexed="10"/>
      <name val="Times New Roman"/>
      <family val="1"/>
      <charset val="238"/>
    </font>
  </fonts>
  <fills count="8">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C5D9F1"/>
        <bgColor indexed="64"/>
      </patternFill>
    </fill>
  </fills>
  <borders count="44">
    <border>
      <left/>
      <right/>
      <top/>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s>
  <cellStyleXfs count="45">
    <xf numFmtId="0" fontId="0" fillId="0" borderId="0"/>
    <xf numFmtId="0" fontId="31" fillId="0" borderId="0"/>
    <xf numFmtId="0" fontId="32" fillId="0" borderId="0"/>
    <xf numFmtId="0" fontId="27" fillId="0" borderId="0"/>
    <xf numFmtId="0" fontId="27" fillId="0" borderId="0"/>
    <xf numFmtId="0" fontId="27" fillId="0" borderId="0"/>
    <xf numFmtId="0" fontId="27" fillId="0" borderId="0"/>
    <xf numFmtId="0" fontId="32" fillId="0" borderId="0"/>
    <xf numFmtId="0" fontId="32" fillId="0" borderId="0"/>
    <xf numFmtId="0" fontId="33" fillId="0" borderId="0"/>
    <xf numFmtId="0" fontId="33" fillId="0" borderId="0"/>
    <xf numFmtId="0" fontId="25" fillId="0" borderId="0"/>
    <xf numFmtId="0" fontId="25" fillId="0" borderId="0"/>
    <xf numFmtId="0" fontId="25" fillId="0" borderId="0"/>
    <xf numFmtId="0" fontId="27" fillId="0" borderId="0"/>
    <xf numFmtId="0" fontId="26" fillId="0" borderId="0"/>
    <xf numFmtId="0" fontId="27" fillId="0" borderId="0"/>
    <xf numFmtId="0" fontId="26" fillId="0" borderId="0"/>
    <xf numFmtId="0" fontId="34" fillId="0" borderId="0"/>
    <xf numFmtId="0" fontId="26" fillId="0" borderId="0"/>
    <xf numFmtId="0" fontId="27" fillId="0" borderId="0"/>
    <xf numFmtId="0" fontId="26" fillId="0" borderId="0"/>
    <xf numFmtId="0" fontId="26" fillId="0" borderId="0"/>
    <xf numFmtId="0" fontId="27" fillId="0" borderId="0"/>
    <xf numFmtId="0" fontId="27" fillId="0" borderId="0"/>
    <xf numFmtId="0" fontId="31" fillId="0" borderId="0"/>
    <xf numFmtId="0" fontId="27" fillId="0" borderId="0"/>
    <xf numFmtId="0" fontId="27" fillId="0" borderId="0"/>
    <xf numFmtId="0" fontId="33" fillId="0" borderId="0"/>
    <xf numFmtId="0" fontId="31" fillId="0" borderId="0"/>
    <xf numFmtId="0" fontId="33" fillId="0" borderId="0"/>
    <xf numFmtId="0" fontId="33" fillId="0" borderId="0"/>
    <xf numFmtId="0" fontId="34" fillId="0" borderId="0"/>
    <xf numFmtId="0" fontId="32" fillId="0" borderId="0"/>
    <xf numFmtId="0" fontId="34" fillId="0" borderId="0"/>
    <xf numFmtId="0" fontId="34" fillId="0" borderId="0"/>
    <xf numFmtId="0" fontId="27" fillId="0" borderId="0"/>
    <xf numFmtId="0" fontId="27" fillId="0" borderId="0"/>
    <xf numFmtId="0" fontId="27" fillId="0" borderId="0"/>
    <xf numFmtId="0" fontId="27" fillId="0" borderId="0"/>
    <xf numFmtId="0" fontId="31" fillId="0" borderId="0"/>
    <xf numFmtId="0" fontId="14" fillId="0" borderId="0"/>
    <xf numFmtId="9" fontId="33"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cellStyleXfs>
  <cellXfs count="171">
    <xf numFmtId="0" fontId="0" fillId="0" borderId="0" xfId="0"/>
    <xf numFmtId="0" fontId="0" fillId="0" borderId="1" xfId="0" applyBorder="1"/>
    <xf numFmtId="0" fontId="0" fillId="0" borderId="2" xfId="0" applyBorder="1"/>
    <xf numFmtId="0" fontId="35" fillId="0" borderId="0" xfId="0" applyFont="1"/>
    <xf numFmtId="0" fontId="35" fillId="0" borderId="0" xfId="0" applyFont="1" applyBorder="1"/>
    <xf numFmtId="0" fontId="35" fillId="0" borderId="0" xfId="0" applyFont="1" applyFill="1"/>
    <xf numFmtId="0" fontId="36" fillId="0" borderId="0" xfId="0" applyFont="1"/>
    <xf numFmtId="0" fontId="35" fillId="0" borderId="0" xfId="0" applyFont="1" applyAlignment="1">
      <alignment horizontal="right"/>
    </xf>
    <xf numFmtId="0" fontId="36" fillId="0" borderId="0" xfId="0" applyFont="1" applyAlignment="1">
      <alignment horizontal="right"/>
    </xf>
    <xf numFmtId="0" fontId="38" fillId="0" borderId="0" xfId="0" applyFont="1"/>
    <xf numFmtId="0" fontId="38" fillId="0" borderId="0" xfId="0" applyFont="1" applyAlignment="1">
      <alignment vertical="center" wrapText="1" shrinkToFit="1"/>
    </xf>
    <xf numFmtId="0" fontId="39" fillId="0" borderId="0" xfId="0" applyFont="1"/>
    <xf numFmtId="0" fontId="36" fillId="0" borderId="3" xfId="0" applyFont="1" applyBorder="1"/>
    <xf numFmtId="0" fontId="18" fillId="0" borderId="3" xfId="41" applyFont="1" applyBorder="1" applyAlignment="1">
      <alignment horizontal="left" vertical="center" wrapText="1"/>
    </xf>
    <xf numFmtId="0" fontId="15" fillId="0" borderId="3" xfId="41" applyFont="1" applyBorder="1" applyAlignment="1">
      <alignment horizontal="left" vertical="center" wrapText="1"/>
    </xf>
    <xf numFmtId="0" fontId="36" fillId="3" borderId="4" xfId="0" applyFont="1" applyFill="1" applyBorder="1" applyProtection="1">
      <protection locked="0"/>
    </xf>
    <xf numFmtId="0" fontId="36" fillId="3" borderId="3" xfId="0" applyFont="1" applyFill="1" applyBorder="1" applyAlignment="1" applyProtection="1">
      <alignment horizontal="center" vertical="center" wrapText="1"/>
      <protection locked="0"/>
    </xf>
    <xf numFmtId="0" fontId="35" fillId="0" borderId="0" xfId="0" applyFont="1" applyProtection="1">
      <protection locked="0"/>
    </xf>
    <xf numFmtId="0" fontId="36" fillId="3" borderId="5" xfId="0" applyFont="1" applyFill="1" applyBorder="1" applyProtection="1">
      <protection locked="0"/>
    </xf>
    <xf numFmtId="0" fontId="36" fillId="3" borderId="6" xfId="0" applyFont="1" applyFill="1" applyBorder="1" applyAlignment="1" applyProtection="1">
      <alignment horizontal="center" vertical="center" wrapText="1"/>
      <protection locked="0"/>
    </xf>
    <xf numFmtId="0" fontId="36" fillId="0" borderId="7" xfId="0" applyFont="1" applyBorder="1"/>
    <xf numFmtId="0" fontId="36" fillId="0" borderId="8" xfId="0" applyFont="1" applyBorder="1"/>
    <xf numFmtId="0" fontId="36" fillId="0" borderId="0" xfId="0" applyFont="1" applyBorder="1"/>
    <xf numFmtId="2" fontId="36" fillId="3" borderId="3" xfId="0" applyNumberFormat="1" applyFont="1" applyFill="1" applyBorder="1" applyAlignment="1" applyProtection="1">
      <alignment horizontal="right" vertical="center" wrapText="1"/>
      <protection locked="0"/>
    </xf>
    <xf numFmtId="4" fontId="36" fillId="3" borderId="3" xfId="0" applyNumberFormat="1" applyFont="1" applyFill="1" applyBorder="1" applyAlignment="1" applyProtection="1">
      <alignment horizontal="right" vertical="center" wrapText="1"/>
      <protection locked="0"/>
    </xf>
    <xf numFmtId="1" fontId="36" fillId="3" borderId="3" xfId="0" applyNumberFormat="1" applyFont="1" applyFill="1" applyBorder="1" applyAlignment="1" applyProtection="1">
      <alignment horizontal="right" vertical="center" wrapText="1"/>
      <protection locked="0"/>
    </xf>
    <xf numFmtId="0" fontId="36" fillId="3" borderId="3" xfId="0" applyNumberFormat="1" applyFont="1" applyFill="1" applyBorder="1" applyAlignment="1" applyProtection="1">
      <alignment horizontal="right" vertical="center" wrapText="1"/>
      <protection locked="0"/>
    </xf>
    <xf numFmtId="1" fontId="9" fillId="3" borderId="3" xfId="0" applyNumberFormat="1" applyFont="1" applyFill="1" applyBorder="1" applyAlignment="1" applyProtection="1">
      <alignment horizontal="right" vertical="center" wrapText="1"/>
      <protection locked="0"/>
    </xf>
    <xf numFmtId="0" fontId="22" fillId="0" borderId="3" xfId="41" applyFont="1" applyBorder="1" applyAlignment="1">
      <alignment horizontal="left" vertical="center" wrapText="1"/>
    </xf>
    <xf numFmtId="0" fontId="23" fillId="0" borderId="3" xfId="41" applyFont="1" applyBorder="1" applyAlignment="1">
      <alignment horizontal="left" vertical="center" wrapText="1"/>
    </xf>
    <xf numFmtId="0" fontId="23" fillId="0" borderId="3" xfId="41" applyFont="1" applyBorder="1" applyAlignment="1">
      <alignment horizontal="right" vertical="center" wrapText="1"/>
    </xf>
    <xf numFmtId="0" fontId="24" fillId="2" borderId="3" xfId="41" applyFont="1" applyFill="1" applyBorder="1" applyAlignment="1" applyProtection="1">
      <alignment horizontal="right" vertical="center" wrapText="1"/>
      <protection locked="0"/>
    </xf>
    <xf numFmtId="0" fontId="36" fillId="3" borderId="3" xfId="0" applyNumberFormat="1" applyFont="1" applyFill="1" applyBorder="1" applyAlignment="1" applyProtection="1">
      <alignment horizontal="left" vertical="center" wrapText="1"/>
      <protection locked="0"/>
    </xf>
    <xf numFmtId="0" fontId="40" fillId="0" borderId="9" xfId="0" applyNumberFormat="1" applyFont="1" applyBorder="1" applyAlignment="1">
      <alignment horizontal="right" wrapText="1"/>
    </xf>
    <xf numFmtId="0" fontId="40" fillId="0" borderId="9" xfId="0" applyFont="1" applyBorder="1" applyAlignment="1">
      <alignment horizontal="right"/>
    </xf>
    <xf numFmtId="0" fontId="40" fillId="0" borderId="9" xfId="0" applyNumberFormat="1" applyFont="1" applyBorder="1" applyAlignment="1">
      <alignment horizontal="right"/>
    </xf>
    <xf numFmtId="0" fontId="40" fillId="0" borderId="10" xfId="0" applyNumberFormat="1" applyFont="1" applyBorder="1" applyAlignment="1">
      <alignment horizontal="right"/>
    </xf>
    <xf numFmtId="0" fontId="41" fillId="3" borderId="3" xfId="0" applyFont="1" applyFill="1" applyBorder="1" applyAlignment="1" applyProtection="1">
      <alignment horizontal="left" vertical="center" wrapText="1"/>
      <protection locked="0"/>
    </xf>
    <xf numFmtId="0" fontId="41" fillId="3" borderId="6" xfId="0" applyFont="1" applyFill="1" applyBorder="1" applyAlignment="1" applyProtection="1">
      <alignment horizontal="left" vertical="center" wrapText="1"/>
      <protection locked="0"/>
    </xf>
    <xf numFmtId="0" fontId="42" fillId="0" borderId="0" xfId="0" applyFont="1" applyAlignment="1">
      <alignment horizontal="left" vertical="top"/>
    </xf>
    <xf numFmtId="0" fontId="23" fillId="0" borderId="11" xfId="41" applyFont="1" applyBorder="1" applyAlignment="1">
      <alignment vertical="center" wrapText="1"/>
    </xf>
    <xf numFmtId="0" fontId="38" fillId="0" borderId="0" xfId="0" applyFont="1" applyAlignment="1">
      <alignment horizontal="left" vertical="center" wrapText="1" shrinkToFit="1"/>
    </xf>
    <xf numFmtId="16" fontId="35" fillId="0" borderId="0" xfId="0" applyNumberFormat="1" applyFont="1"/>
    <xf numFmtId="0" fontId="18" fillId="0" borderId="6" xfId="41" applyFont="1" applyBorder="1" applyAlignment="1">
      <alignment horizontal="left" vertical="center" wrapText="1"/>
    </xf>
    <xf numFmtId="0" fontId="22" fillId="0" borderId="6" xfId="41" applyFont="1" applyBorder="1" applyAlignment="1">
      <alignment horizontal="left" vertical="center" wrapText="1"/>
    </xf>
    <xf numFmtId="1" fontId="29" fillId="4" borderId="12" xfId="41" applyNumberFormat="1" applyFont="1" applyFill="1" applyBorder="1" applyAlignment="1">
      <alignment horizontal="right" vertical="center" wrapText="1"/>
    </xf>
    <xf numFmtId="0" fontId="23" fillId="0" borderId="7" xfId="41" applyFont="1" applyBorder="1" applyAlignment="1">
      <alignment horizontal="left" vertical="center" wrapText="1"/>
    </xf>
    <xf numFmtId="1" fontId="29" fillId="4" borderId="4" xfId="41" applyNumberFormat="1" applyFont="1" applyFill="1" applyBorder="1" applyAlignment="1">
      <alignment horizontal="right" vertical="center" wrapText="1"/>
    </xf>
    <xf numFmtId="0" fontId="23" fillId="0" borderId="13" xfId="41" applyFont="1" applyBorder="1" applyAlignment="1">
      <alignment horizontal="left" vertical="center" wrapText="1"/>
    </xf>
    <xf numFmtId="1" fontId="29" fillId="4" borderId="14" xfId="41" applyNumberFormat="1" applyFont="1" applyFill="1" applyBorder="1" applyAlignment="1">
      <alignment horizontal="right" vertical="center" wrapText="1"/>
    </xf>
    <xf numFmtId="1" fontId="29" fillId="4" borderId="5" xfId="41" applyNumberFormat="1" applyFont="1" applyFill="1" applyBorder="1" applyAlignment="1">
      <alignment vertical="center" wrapText="1"/>
    </xf>
    <xf numFmtId="0" fontId="38" fillId="0" borderId="0" xfId="0" applyFont="1" applyFill="1"/>
    <xf numFmtId="0" fontId="15" fillId="0" borderId="6" xfId="41" applyFont="1" applyFill="1" applyBorder="1" applyAlignment="1">
      <alignment horizontal="left" vertical="center" wrapText="1"/>
    </xf>
    <xf numFmtId="1" fontId="30" fillId="0" borderId="12" xfId="41" applyNumberFormat="1" applyFont="1" applyFill="1" applyBorder="1" applyAlignment="1">
      <alignment horizontal="right" vertical="center" wrapText="1"/>
    </xf>
    <xf numFmtId="1" fontId="30" fillId="0" borderId="4" xfId="41" applyNumberFormat="1" applyFont="1" applyFill="1" applyBorder="1" applyAlignment="1">
      <alignment horizontal="right" vertical="center" wrapText="1"/>
    </xf>
    <xf numFmtId="1" fontId="30" fillId="0" borderId="14" xfId="41" applyNumberFormat="1" applyFont="1" applyFill="1" applyBorder="1" applyAlignment="1">
      <alignment horizontal="right" vertical="center" wrapText="1"/>
    </xf>
    <xf numFmtId="1" fontId="30" fillId="0" borderId="5" xfId="41" applyNumberFormat="1" applyFont="1" applyFill="1" applyBorder="1" applyAlignment="1">
      <alignment vertical="center" wrapText="1"/>
    </xf>
    <xf numFmtId="49" fontId="40" fillId="3" borderId="3" xfId="0" applyNumberFormat="1" applyFont="1" applyFill="1" applyBorder="1" applyAlignment="1" applyProtection="1">
      <alignment horizontal="left" vertical="top" wrapText="1"/>
      <protection locked="0"/>
    </xf>
    <xf numFmtId="49" fontId="36" fillId="3" borderId="3" xfId="0" applyNumberFormat="1" applyFont="1" applyFill="1" applyBorder="1" applyAlignment="1" applyProtection="1">
      <alignment horizontal="left" vertical="center" wrapText="1"/>
      <protection locked="0"/>
    </xf>
    <xf numFmtId="49" fontId="36" fillId="3" borderId="6" xfId="0" applyNumberFormat="1" applyFont="1" applyFill="1" applyBorder="1" applyAlignment="1" applyProtection="1">
      <alignment horizontal="left" vertical="center" wrapText="1"/>
      <protection locked="0"/>
    </xf>
    <xf numFmtId="0" fontId="2" fillId="0" borderId="0" xfId="0" applyFont="1" applyBorder="1" applyAlignment="1">
      <alignment horizontal="center"/>
    </xf>
    <xf numFmtId="0" fontId="46" fillId="0" borderId="0" xfId="0" applyFont="1"/>
    <xf numFmtId="0" fontId="36" fillId="3" borderId="23" xfId="0" applyFont="1" applyFill="1" applyBorder="1" applyAlignment="1" applyProtection="1">
      <alignment horizontal="center" vertical="center" wrapText="1"/>
      <protection locked="0"/>
    </xf>
    <xf numFmtId="0" fontId="36" fillId="3" borderId="30" xfId="0" applyFont="1" applyFill="1" applyBorder="1" applyAlignment="1" applyProtection="1">
      <alignment horizontal="center" vertical="center" wrapText="1"/>
      <protection locked="0"/>
    </xf>
    <xf numFmtId="0" fontId="36" fillId="3" borderId="4" xfId="0" applyNumberFormat="1" applyFont="1" applyFill="1" applyBorder="1" applyAlignment="1" applyProtection="1">
      <alignment horizontal="left" vertical="center" wrapText="1"/>
      <protection locked="0"/>
    </xf>
    <xf numFmtId="0" fontId="36" fillId="3" borderId="32" xfId="0" applyNumberFormat="1" applyFont="1" applyFill="1" applyBorder="1" applyAlignment="1" applyProtection="1">
      <alignment horizontal="left" vertical="center" wrapText="1"/>
      <protection locked="0"/>
    </xf>
    <xf numFmtId="0" fontId="36" fillId="3" borderId="14" xfId="0" applyNumberFormat="1" applyFont="1" applyFill="1" applyBorder="1" applyAlignment="1" applyProtection="1">
      <alignment horizontal="left" vertical="center" wrapText="1"/>
      <protection locked="0"/>
    </xf>
    <xf numFmtId="0" fontId="36" fillId="3" borderId="13" xfId="0" applyNumberFormat="1" applyFont="1" applyFill="1" applyBorder="1" applyAlignment="1" applyProtection="1">
      <alignment horizontal="left" vertical="center" wrapText="1"/>
      <protection locked="0"/>
    </xf>
    <xf numFmtId="0" fontId="36" fillId="3" borderId="33" xfId="0" applyNumberFormat="1" applyFont="1" applyFill="1" applyBorder="1" applyAlignment="1" applyProtection="1">
      <alignment horizontal="left" vertical="center" wrapText="1"/>
      <protection locked="0"/>
    </xf>
    <xf numFmtId="0" fontId="5" fillId="3" borderId="34" xfId="0" applyNumberFormat="1" applyFont="1" applyFill="1" applyBorder="1" applyAlignment="1" applyProtection="1">
      <alignment horizontal="right" vertical="center" wrapText="1"/>
      <protection locked="0"/>
    </xf>
    <xf numFmtId="0" fontId="5" fillId="3" borderId="35" xfId="0" applyNumberFormat="1" applyFont="1" applyFill="1" applyBorder="1" applyAlignment="1" applyProtection="1">
      <alignment horizontal="right" vertical="center" wrapText="1"/>
      <protection locked="0"/>
    </xf>
    <xf numFmtId="1" fontId="9" fillId="3" borderId="4" xfId="0" applyNumberFormat="1" applyFont="1" applyFill="1" applyBorder="1" applyAlignment="1" applyProtection="1">
      <alignment horizontal="right" vertical="center" wrapText="1"/>
      <protection locked="0"/>
    </xf>
    <xf numFmtId="1" fontId="36" fillId="3" borderId="32" xfId="0" applyNumberFormat="1" applyFont="1" applyFill="1" applyBorder="1" applyAlignment="1" applyProtection="1">
      <alignment horizontal="right" vertical="center" wrapText="1"/>
      <protection locked="0"/>
    </xf>
    <xf numFmtId="1" fontId="9" fillId="3" borderId="14" xfId="0" applyNumberFormat="1" applyFont="1" applyFill="1" applyBorder="1" applyAlignment="1" applyProtection="1">
      <alignment horizontal="right" vertical="center" wrapText="1"/>
      <protection locked="0"/>
    </xf>
    <xf numFmtId="2" fontId="36" fillId="3" borderId="13" xfId="0" applyNumberFormat="1" applyFont="1" applyFill="1" applyBorder="1" applyAlignment="1" applyProtection="1">
      <alignment horizontal="right" vertical="center" wrapText="1"/>
      <protection locked="0"/>
    </xf>
    <xf numFmtId="4" fontId="36" fillId="3" borderId="13" xfId="0" applyNumberFormat="1" applyFont="1" applyFill="1" applyBorder="1" applyAlignment="1" applyProtection="1">
      <alignment horizontal="right" vertical="center" wrapText="1"/>
      <protection locked="0"/>
    </xf>
    <xf numFmtId="1" fontId="36" fillId="3" borderId="13" xfId="0" applyNumberFormat="1" applyFont="1" applyFill="1" applyBorder="1" applyAlignment="1" applyProtection="1">
      <alignment horizontal="right" vertical="center" wrapText="1"/>
      <protection locked="0"/>
    </xf>
    <xf numFmtId="0" fontId="36" fillId="3" borderId="13" xfId="0" applyNumberFormat="1" applyFont="1" applyFill="1" applyBorder="1" applyAlignment="1" applyProtection="1">
      <alignment horizontal="right" vertical="center" wrapText="1"/>
      <protection locked="0"/>
    </xf>
    <xf numFmtId="1" fontId="9" fillId="3" borderId="13" xfId="0" applyNumberFormat="1" applyFont="1" applyFill="1" applyBorder="1" applyAlignment="1" applyProtection="1">
      <alignment horizontal="right" vertical="center" wrapText="1"/>
      <protection locked="0"/>
    </xf>
    <xf numFmtId="1" fontId="36" fillId="3" borderId="33" xfId="0" applyNumberFormat="1" applyFont="1" applyFill="1" applyBorder="1" applyAlignment="1" applyProtection="1">
      <alignment horizontal="right" vertical="center" wrapText="1"/>
      <protection locked="0"/>
    </xf>
    <xf numFmtId="0" fontId="36" fillId="3" borderId="40" xfId="0" applyFont="1" applyFill="1" applyBorder="1" applyProtection="1">
      <protection locked="0"/>
    </xf>
    <xf numFmtId="49" fontId="45" fillId="3" borderId="41" xfId="0" applyNumberFormat="1" applyFont="1" applyFill="1" applyBorder="1" applyAlignment="1" applyProtection="1">
      <alignment horizontal="left" vertical="center" wrapText="1"/>
      <protection locked="0"/>
    </xf>
    <xf numFmtId="49" fontId="40" fillId="3" borderId="41" xfId="0" applyNumberFormat="1" applyFont="1" applyFill="1" applyBorder="1" applyAlignment="1" applyProtection="1">
      <alignment horizontal="left" vertical="top" wrapText="1"/>
      <protection locked="0"/>
    </xf>
    <xf numFmtId="0" fontId="41" fillId="3" borderId="41" xfId="0" applyFont="1" applyFill="1" applyBorder="1" applyAlignment="1" applyProtection="1">
      <alignment horizontal="left" vertical="center" wrapText="1"/>
      <protection locked="0"/>
    </xf>
    <xf numFmtId="0" fontId="36" fillId="3" borderId="41" xfId="0" applyFont="1" applyFill="1" applyBorder="1" applyAlignment="1" applyProtection="1">
      <alignment horizontal="center" vertical="center" wrapText="1"/>
      <protection locked="0"/>
    </xf>
    <xf numFmtId="0" fontId="36" fillId="3" borderId="19" xfId="0" applyFont="1" applyFill="1" applyBorder="1" applyAlignment="1" applyProtection="1">
      <alignment horizontal="center" vertical="center" wrapText="1"/>
      <protection locked="0"/>
    </xf>
    <xf numFmtId="0" fontId="36" fillId="3" borderId="40" xfId="0" applyNumberFormat="1" applyFont="1" applyFill="1" applyBorder="1" applyAlignment="1" applyProtection="1">
      <alignment horizontal="left" vertical="center" wrapText="1"/>
      <protection locked="0"/>
    </xf>
    <xf numFmtId="0" fontId="36" fillId="3" borderId="41" xfId="0" applyNumberFormat="1" applyFont="1" applyFill="1" applyBorder="1" applyAlignment="1" applyProtection="1">
      <alignment horizontal="left" vertical="center" wrapText="1"/>
      <protection locked="0"/>
    </xf>
    <xf numFmtId="0" fontId="36" fillId="3" borderId="42" xfId="0" applyNumberFormat="1" applyFont="1" applyFill="1" applyBorder="1" applyAlignment="1" applyProtection="1">
      <alignment horizontal="left" vertical="center" wrapText="1"/>
      <protection locked="0"/>
    </xf>
    <xf numFmtId="0" fontId="5" fillId="3" borderId="43" xfId="0" applyNumberFormat="1" applyFont="1" applyFill="1" applyBorder="1" applyAlignment="1" applyProtection="1">
      <alignment horizontal="right" vertical="center" wrapText="1"/>
      <protection locked="0"/>
    </xf>
    <xf numFmtId="1" fontId="9" fillId="3" borderId="40" xfId="0" applyNumberFormat="1" applyFont="1" applyFill="1" applyBorder="1" applyAlignment="1" applyProtection="1">
      <alignment horizontal="right" vertical="center" wrapText="1"/>
      <protection locked="0"/>
    </xf>
    <xf numFmtId="2" fontId="36" fillId="3" borderId="41" xfId="0" applyNumberFormat="1" applyFont="1" applyFill="1" applyBorder="1" applyAlignment="1" applyProtection="1">
      <alignment horizontal="right" vertical="center" wrapText="1"/>
      <protection locked="0"/>
    </xf>
    <xf numFmtId="4" fontId="36" fillId="3" borderId="41" xfId="0" applyNumberFormat="1" applyFont="1" applyFill="1" applyBorder="1" applyAlignment="1" applyProtection="1">
      <alignment horizontal="right" vertical="center" wrapText="1"/>
      <protection locked="0"/>
    </xf>
    <xf numFmtId="1" fontId="36" fillId="3" borderId="41" xfId="0" applyNumberFormat="1" applyFont="1" applyFill="1" applyBorder="1" applyAlignment="1" applyProtection="1">
      <alignment horizontal="right" vertical="center" wrapText="1"/>
      <protection locked="0"/>
    </xf>
    <xf numFmtId="0" fontId="36" fillId="3" borderId="41" xfId="0" applyNumberFormat="1" applyFont="1" applyFill="1" applyBorder="1" applyAlignment="1" applyProtection="1">
      <alignment horizontal="right" vertical="center" wrapText="1"/>
      <protection locked="0"/>
    </xf>
    <xf numFmtId="1" fontId="9" fillId="3" borderId="41" xfId="0" applyNumberFormat="1" applyFont="1" applyFill="1" applyBorder="1" applyAlignment="1" applyProtection="1">
      <alignment horizontal="right" vertical="center" wrapText="1"/>
      <protection locked="0"/>
    </xf>
    <xf numFmtId="1" fontId="36" fillId="3" borderId="42" xfId="0" applyNumberFormat="1" applyFont="1" applyFill="1" applyBorder="1" applyAlignment="1" applyProtection="1">
      <alignment horizontal="right" vertical="center" wrapText="1"/>
      <protection locked="0"/>
    </xf>
    <xf numFmtId="0" fontId="49" fillId="0" borderId="3"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32"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31" xfId="0" applyFont="1" applyBorder="1" applyAlignment="1">
      <alignment horizontal="center" vertical="center" wrapText="1"/>
    </xf>
    <xf numFmtId="0" fontId="37" fillId="0" borderId="7" xfId="0" applyFont="1" applyFill="1" applyBorder="1" applyAlignment="1">
      <alignment horizontal="center" vertical="center" wrapText="1"/>
    </xf>
    <xf numFmtId="0" fontId="47" fillId="0" borderId="3" xfId="0" applyFont="1" applyBorder="1" applyAlignment="1">
      <alignment horizontal="center" vertical="center" textRotation="90" wrapText="1"/>
    </xf>
    <xf numFmtId="0" fontId="40" fillId="0" borderId="3" xfId="0" applyFont="1" applyBorder="1" applyAlignment="1">
      <alignment horizontal="center" wrapText="1"/>
    </xf>
    <xf numFmtId="0" fontId="1" fillId="7" borderId="24"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2" fillId="0" borderId="0" xfId="0" applyFont="1" applyBorder="1" applyAlignment="1">
      <alignment horizontal="center"/>
    </xf>
    <xf numFmtId="0" fontId="36" fillId="0" borderId="3" xfId="0" applyFont="1" applyBorder="1" applyAlignment="1">
      <alignment horizontal="left"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7" xfId="0" applyFont="1" applyBorder="1" applyAlignment="1">
      <alignment horizontal="left" vertical="center" wrapText="1"/>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xf numFmtId="2" fontId="40" fillId="5" borderId="9" xfId="0" applyNumberFormat="1" applyFont="1" applyFill="1" applyBorder="1" applyAlignment="1">
      <alignment horizontal="center" wrapText="1"/>
    </xf>
    <xf numFmtId="0" fontId="40" fillId="5" borderId="9" xfId="0" applyFont="1" applyFill="1" applyBorder="1" applyAlignment="1">
      <alignment horizontal="center"/>
    </xf>
    <xf numFmtId="0" fontId="41" fillId="0" borderId="3" xfId="0" applyFont="1" applyBorder="1" applyAlignment="1">
      <alignment horizontal="center" vertical="center" textRotation="90" wrapText="1"/>
    </xf>
    <xf numFmtId="0" fontId="6" fillId="0" borderId="3" xfId="0" applyFont="1" applyBorder="1" applyAlignment="1">
      <alignment horizontal="center" vertical="center" textRotation="90" wrapText="1"/>
    </xf>
    <xf numFmtId="0" fontId="11" fillId="0" borderId="7" xfId="0" applyFont="1" applyBorder="1" applyAlignment="1">
      <alignment horizontal="center" vertical="center" textRotation="90" wrapText="1"/>
    </xf>
    <xf numFmtId="0" fontId="11" fillId="0" borderId="3" xfId="0" applyFont="1" applyBorder="1" applyAlignment="1">
      <alignment horizontal="center" vertical="center" textRotation="90" wrapText="1"/>
    </xf>
    <xf numFmtId="0" fontId="37" fillId="0" borderId="0" xfId="0" applyFont="1" applyFill="1" applyBorder="1" applyAlignment="1" applyProtection="1">
      <alignment horizontal="left" vertical="center" wrapText="1"/>
    </xf>
    <xf numFmtId="0" fontId="13" fillId="6" borderId="36" xfId="0" applyFont="1" applyFill="1" applyBorder="1" applyAlignment="1">
      <alignment horizontal="left" vertical="center" wrapText="1"/>
    </xf>
    <xf numFmtId="0" fontId="9" fillId="6" borderId="9" xfId="0" applyFont="1" applyFill="1" applyBorder="1" applyAlignment="1">
      <alignment horizontal="left" vertical="center" wrapText="1"/>
    </xf>
    <xf numFmtId="0" fontId="36" fillId="6" borderId="9" xfId="0" applyFont="1" applyFill="1" applyBorder="1" applyAlignment="1">
      <alignment horizontal="center" vertical="center" wrapText="1"/>
    </xf>
    <xf numFmtId="0" fontId="36" fillId="6" borderId="37" xfId="0" applyFont="1" applyFill="1" applyBorder="1" applyAlignment="1">
      <alignment horizontal="left" vertical="center" wrapText="1"/>
    </xf>
    <xf numFmtId="0" fontId="36" fillId="6" borderId="22" xfId="0" applyFont="1" applyFill="1" applyBorder="1" applyAlignment="1">
      <alignment horizontal="left" vertical="center" wrapText="1"/>
    </xf>
    <xf numFmtId="0" fontId="36" fillId="6" borderId="38" xfId="0" applyFont="1" applyFill="1" applyBorder="1" applyAlignment="1">
      <alignment horizontal="left" vertical="center" wrapText="1"/>
    </xf>
    <xf numFmtId="0" fontId="11" fillId="0" borderId="1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3" xfId="0" applyFont="1" applyBorder="1" applyAlignment="1">
      <alignment horizontal="center" vertical="center" wrapText="1"/>
    </xf>
    <xf numFmtId="0" fontId="37" fillId="3" borderId="39" xfId="0" applyFont="1" applyFill="1" applyBorder="1" applyAlignment="1" applyProtection="1">
      <alignment horizontal="left" wrapText="1"/>
      <protection locked="0"/>
    </xf>
    <xf numFmtId="0" fontId="37" fillId="3" borderId="0" xfId="0" applyFont="1" applyFill="1" applyBorder="1" applyAlignment="1" applyProtection="1">
      <alignment horizontal="left" wrapText="1"/>
      <protection locked="0"/>
    </xf>
    <xf numFmtId="0" fontId="35" fillId="3" borderId="0" xfId="0" applyFont="1" applyFill="1" applyAlignment="1" applyProtection="1">
      <alignment horizontal="left"/>
      <protection locked="0"/>
    </xf>
    <xf numFmtId="0" fontId="5" fillId="0" borderId="7" xfId="0" applyFont="1" applyBorder="1" applyAlignment="1">
      <alignment horizontal="center" vertical="center" wrapText="1"/>
    </xf>
    <xf numFmtId="0" fontId="40" fillId="0" borderId="7" xfId="0" applyFont="1" applyFill="1" applyBorder="1" applyAlignment="1">
      <alignment horizontal="center" vertical="center" wrapText="1"/>
    </xf>
    <xf numFmtId="0" fontId="58" fillId="6" borderId="9" xfId="0" applyFont="1" applyFill="1" applyBorder="1" applyAlignment="1">
      <alignment horizontal="left" vertical="center" wrapText="1"/>
    </xf>
    <xf numFmtId="0" fontId="36" fillId="6" borderId="9" xfId="0" applyFont="1" applyFill="1" applyBorder="1" applyAlignment="1">
      <alignment horizontal="left" vertical="center" wrapText="1"/>
    </xf>
    <xf numFmtId="0" fontId="36" fillId="6" borderId="10" xfId="0" applyFont="1" applyFill="1" applyBorder="1" applyAlignment="1">
      <alignment horizontal="left" vertical="center" wrapText="1"/>
    </xf>
    <xf numFmtId="0" fontId="4" fillId="0" borderId="7" xfId="0" applyFont="1" applyBorder="1" applyAlignment="1">
      <alignment horizontal="right" vertical="center" textRotation="90" wrapText="1"/>
    </xf>
    <xf numFmtId="0" fontId="4" fillId="0" borderId="3" xfId="0" applyFont="1" applyBorder="1" applyAlignment="1">
      <alignment horizontal="right" vertical="center" textRotation="90" wrapText="1"/>
    </xf>
    <xf numFmtId="0" fontId="23" fillId="0" borderId="6" xfId="41" applyFont="1" applyBorder="1" applyAlignment="1">
      <alignment horizontal="left" vertical="center" wrapText="1"/>
    </xf>
    <xf numFmtId="0" fontId="23" fillId="0" borderId="11" xfId="41" applyFont="1" applyBorder="1" applyAlignment="1">
      <alignment horizontal="left" vertical="center" wrapText="1"/>
    </xf>
    <xf numFmtId="0" fontId="23" fillId="0" borderId="27" xfId="41" applyFont="1" applyBorder="1" applyAlignment="1">
      <alignment horizontal="left" vertical="center" wrapText="1"/>
    </xf>
    <xf numFmtId="0" fontId="23" fillId="0" borderId="28" xfId="41" applyFont="1" applyBorder="1" applyAlignment="1">
      <alignment horizontal="left" vertical="center" wrapText="1"/>
    </xf>
    <xf numFmtId="0" fontId="23" fillId="0" borderId="29" xfId="41" applyFont="1" applyBorder="1" applyAlignment="1">
      <alignment horizontal="left" vertical="center" wrapTex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1" xfId="0" applyFont="1" applyBorder="1" applyAlignment="1">
      <alignment horizontal="center" vertical="center" wrapText="1"/>
    </xf>
    <xf numFmtId="0" fontId="7" fillId="0" borderId="41" xfId="0" applyFont="1" applyBorder="1" applyAlignment="1">
      <alignment horizontal="right" vertical="center" wrapText="1"/>
    </xf>
    <xf numFmtId="0" fontId="7" fillId="0" borderId="4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43" fillId="0" borderId="13" xfId="0" applyFont="1" applyBorder="1" applyAlignment="1">
      <alignment horizontal="center" vertical="center" wrapText="1"/>
    </xf>
    <xf numFmtId="0" fontId="11" fillId="0" borderId="13"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4" fillId="0" borderId="13" xfId="0" applyFont="1" applyBorder="1" applyAlignment="1">
      <alignment horizontal="right" vertical="center" textRotation="90" wrapText="1"/>
    </xf>
    <xf numFmtId="0" fontId="41" fillId="0" borderId="13"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47" fillId="0" borderId="13" xfId="0" applyFont="1" applyBorder="1" applyAlignment="1">
      <alignment horizontal="center" vertical="center" textRotation="90" wrapText="1"/>
    </xf>
    <xf numFmtId="0" fontId="44" fillId="0" borderId="13" xfId="0" applyFont="1" applyBorder="1" applyAlignment="1">
      <alignment vertical="center" textRotation="90" wrapText="1"/>
    </xf>
    <xf numFmtId="0" fontId="44" fillId="0" borderId="13" xfId="0" applyFont="1" applyBorder="1" applyAlignment="1">
      <alignment horizontal="left" vertical="center" textRotation="90" wrapText="1"/>
    </xf>
    <xf numFmtId="0" fontId="44" fillId="0" borderId="33" xfId="0" applyFont="1" applyBorder="1" applyAlignment="1">
      <alignment vertical="center" textRotation="90" wrapText="1"/>
    </xf>
  </cellXfs>
  <cellStyles count="45">
    <cellStyle name="Normal" xfId="0" builtinId="0"/>
    <cellStyle name="Normal 10" xfId="1"/>
    <cellStyle name="Normal 11" xfId="2"/>
    <cellStyle name="Normal 11 2" xfId="3"/>
    <cellStyle name="Normal 12" xfId="4"/>
    <cellStyle name="Normal 12 2" xfId="5"/>
    <cellStyle name="Normal 12_deschideri lunare-iun2014-MEN" xfId="6"/>
    <cellStyle name="Normal 13" xfId="7"/>
    <cellStyle name="Normal 14" xfId="8"/>
    <cellStyle name="Normal 15" xfId="9"/>
    <cellStyle name="Normal 16" xfId="10"/>
    <cellStyle name="Normal 17" xfId="11"/>
    <cellStyle name="Normal 18" xfId="12"/>
    <cellStyle name="Normal 19" xfId="13"/>
    <cellStyle name="Normal 2" xfId="14"/>
    <cellStyle name="Normal 2 2" xfId="15"/>
    <cellStyle name="Normal 2 3" xfId="16"/>
    <cellStyle name="Normal 2_Analiza-2013 (sinteza)(+34) (2" xfId="17"/>
    <cellStyle name="Normal 3" xfId="18"/>
    <cellStyle name="Normal 3 2" xfId="19"/>
    <cellStyle name="Normal 3 2 2" xfId="20"/>
    <cellStyle name="Normal 3 2 3" xfId="21"/>
    <cellStyle name="Normal 3 2_2014-repartFI-lunar" xfId="22"/>
    <cellStyle name="Normal 3_2014-repartTransport-lunar" xfId="23"/>
    <cellStyle name="Normal 4" xfId="24"/>
    <cellStyle name="Normal 4 2" xfId="25"/>
    <cellStyle name="Normal 4 3" xfId="26"/>
    <cellStyle name="Normal 4_PropunereCNFIS-2013" xfId="27"/>
    <cellStyle name="Normal 5" xfId="28"/>
    <cellStyle name="Normal 5 2" xfId="29"/>
    <cellStyle name="Normal 5 3" xfId="30"/>
    <cellStyle name="Normal 5_2014-repartFI-lunar" xfId="31"/>
    <cellStyle name="Normal 6" xfId="32"/>
    <cellStyle name="Normal 6 2" xfId="33"/>
    <cellStyle name="Normal 6 3" xfId="34"/>
    <cellStyle name="Normal 6_2014-repartFI-lunar" xfId="35"/>
    <cellStyle name="Normal 7" xfId="36"/>
    <cellStyle name="Normal 8" xfId="37"/>
    <cellStyle name="Normal 8 2" xfId="38"/>
    <cellStyle name="Normal 8_PropunereCNFIS-2013" xfId="39"/>
    <cellStyle name="Normal 9" xfId="40"/>
    <cellStyle name="Normal_tabele" xfId="41"/>
    <cellStyle name="Percent 2" xfId="42"/>
    <cellStyle name="Percent 3" xfId="43"/>
    <cellStyle name="Percent 4" xfId="44"/>
  </cellStyles>
  <dxfs count="100">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BW45"/>
  <sheetViews>
    <sheetView tabSelected="1" zoomScaleNormal="100" workbookViewId="0">
      <pane xSplit="7" ySplit="9" topLeftCell="H10" activePane="bottomRight" state="frozen"/>
      <selection pane="topRight" activeCell="H1" sqref="H1"/>
      <selection pane="bottomLeft" activeCell="A8" sqref="A8"/>
      <selection pane="bottomRight" activeCell="BV22" sqref="BV22"/>
    </sheetView>
  </sheetViews>
  <sheetFormatPr defaultRowHeight="15"/>
  <cols>
    <col min="1" max="1" width="0.5703125" style="3" customWidth="1"/>
    <col min="2" max="2" width="3" style="3" customWidth="1"/>
    <col min="3" max="3" width="23.5703125" style="3" customWidth="1"/>
    <col min="4" max="4" width="11.140625" style="3" customWidth="1"/>
    <col min="5" max="5" width="9" style="3" customWidth="1"/>
    <col min="6" max="6" width="3.140625" style="3" customWidth="1"/>
    <col min="7" max="7" width="4.140625" style="3" customWidth="1"/>
    <col min="8" max="8" width="5.5703125" style="3" customWidth="1"/>
    <col min="9" max="9" width="5.85546875" style="3" customWidth="1"/>
    <col min="10" max="24" width="5.5703125" style="3" customWidth="1"/>
    <col min="25" max="30" width="4.42578125" style="3" customWidth="1"/>
    <col min="31" max="32" width="5.42578125" style="3" customWidth="1"/>
    <col min="33" max="33" width="5" style="3" customWidth="1"/>
    <col min="34" max="44" width="4.140625" style="3" customWidth="1"/>
    <col min="45" max="45" width="5.140625" style="3" customWidth="1"/>
    <col min="46" max="46" width="4.85546875" style="3" customWidth="1"/>
    <col min="47" max="47" width="4.140625" style="7" customWidth="1"/>
    <col min="48" max="48" width="5" style="3" customWidth="1"/>
    <col min="49" max="50" width="3.85546875" style="3" customWidth="1"/>
    <col min="51" max="51" width="4.140625" style="3" customWidth="1"/>
    <col min="52" max="54" width="3.85546875" style="3" customWidth="1"/>
    <col min="55" max="55" width="3.5703125" style="3" customWidth="1"/>
    <col min="56" max="61" width="3.85546875" style="3" customWidth="1"/>
    <col min="62" max="62" width="4.140625" style="3" customWidth="1"/>
    <col min="63" max="63" width="3.85546875" style="3" customWidth="1"/>
    <col min="64" max="64" width="3.140625" style="3" customWidth="1"/>
    <col min="65" max="65" width="4.5703125" style="3" customWidth="1"/>
    <col min="66" max="66" width="3.7109375" style="3" customWidth="1"/>
    <col min="67" max="67" width="4.5703125" style="3" customWidth="1"/>
    <col min="68" max="68" width="3.7109375" style="3" customWidth="1"/>
    <col min="69" max="69" width="3.140625" style="3" customWidth="1"/>
    <col min="70" max="70" width="3.85546875" style="3" customWidth="1"/>
    <col min="71" max="71" width="3.5703125" style="3" customWidth="1"/>
    <col min="72" max="72" width="3.42578125" style="3" customWidth="1"/>
    <col min="73" max="73" width="2.85546875" style="3" customWidth="1"/>
    <col min="74" max="74" width="3.5703125" style="3" customWidth="1"/>
    <col min="75" max="75" width="3.7109375" style="3" customWidth="1"/>
    <col min="76" max="16384" width="9.140625" style="3"/>
  </cols>
  <sheetData>
    <row r="1" spans="2:75" ht="6" customHeight="1"/>
    <row r="2" spans="2:75" ht="6" customHeight="1">
      <c r="B2" s="39"/>
    </row>
    <row r="3" spans="2:75" ht="12.75" customHeight="1">
      <c r="B3" s="39" t="s">
        <v>191</v>
      </c>
    </row>
    <row r="4" spans="2:75" ht="18.75" customHeight="1" thickBot="1">
      <c r="B4" s="125" t="s">
        <v>190</v>
      </c>
      <c r="C4" s="125"/>
      <c r="D4" s="125"/>
      <c r="E4" s="125"/>
      <c r="F4" s="125"/>
      <c r="G4" s="125"/>
      <c r="H4" s="138" t="s">
        <v>192</v>
      </c>
      <c r="I4" s="138"/>
      <c r="J4" s="138"/>
      <c r="K4" s="138"/>
      <c r="L4" s="138"/>
      <c r="M4" s="138"/>
      <c r="N4" s="138"/>
      <c r="O4" s="138"/>
      <c r="P4" s="138"/>
      <c r="Q4" s="138"/>
      <c r="R4" s="138"/>
      <c r="S4" s="138"/>
      <c r="T4" s="138"/>
      <c r="U4" s="138"/>
      <c r="V4" s="138"/>
      <c r="W4" s="138"/>
      <c r="X4" s="138"/>
      <c r="Y4" s="139" t="str">
        <f>H4</f>
        <v>…………………………………………..</v>
      </c>
      <c r="Z4" s="139"/>
      <c r="AA4" s="139"/>
      <c r="AB4" s="139"/>
      <c r="AC4" s="139"/>
      <c r="AD4" s="139"/>
      <c r="AE4" s="139"/>
      <c r="AF4" s="139"/>
      <c r="AG4" s="139"/>
      <c r="AH4" s="139"/>
      <c r="AI4" s="139"/>
      <c r="AJ4" s="139"/>
      <c r="AK4" s="139"/>
      <c r="AL4" s="139"/>
      <c r="AM4" s="139"/>
      <c r="AN4" s="139"/>
      <c r="AO4" s="139"/>
      <c r="AP4" s="139"/>
      <c r="AQ4" s="139"/>
      <c r="AR4" s="139"/>
      <c r="AS4" s="139"/>
      <c r="AT4" s="139"/>
      <c r="AU4" s="139"/>
      <c r="AV4" s="140" t="str">
        <f>H4</f>
        <v>…………………………………………..</v>
      </c>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row>
    <row r="5" spans="2:75" s="6" customFormat="1" ht="212.25" customHeight="1" thickBot="1">
      <c r="B5" s="126" t="s">
        <v>194</v>
      </c>
      <c r="C5" s="127"/>
      <c r="D5" s="127"/>
      <c r="E5" s="127"/>
      <c r="F5" s="128"/>
      <c r="G5" s="128"/>
      <c r="H5" s="129" t="s">
        <v>113</v>
      </c>
      <c r="I5" s="130"/>
      <c r="J5" s="130"/>
      <c r="K5" s="130"/>
      <c r="L5" s="130"/>
      <c r="M5" s="130"/>
      <c r="N5" s="130"/>
      <c r="O5" s="130"/>
      <c r="P5" s="130"/>
      <c r="Q5" s="130"/>
      <c r="R5" s="130"/>
      <c r="S5" s="130"/>
      <c r="T5" s="130"/>
      <c r="U5" s="130"/>
      <c r="V5" s="130"/>
      <c r="W5" s="130"/>
      <c r="X5" s="131"/>
      <c r="Y5" s="144" t="s">
        <v>112</v>
      </c>
      <c r="Z5" s="144"/>
      <c r="AA5" s="144"/>
      <c r="AB5" s="144"/>
      <c r="AC5" s="144"/>
      <c r="AD5" s="144"/>
      <c r="AE5" s="144"/>
      <c r="AF5" s="144"/>
      <c r="AG5" s="144"/>
      <c r="AH5" s="144"/>
      <c r="AI5" s="144"/>
      <c r="AJ5" s="144"/>
      <c r="AK5" s="144"/>
      <c r="AL5" s="144"/>
      <c r="AM5" s="144"/>
      <c r="AN5" s="144"/>
      <c r="AO5" s="144"/>
      <c r="AP5" s="144"/>
      <c r="AQ5" s="144"/>
      <c r="AR5" s="144"/>
      <c r="AS5" s="144"/>
      <c r="AT5" s="144"/>
      <c r="AU5" s="144"/>
      <c r="AV5" s="143" t="s">
        <v>195</v>
      </c>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5"/>
    </row>
    <row r="6" spans="2:75" s="5" customFormat="1" ht="18.75" customHeight="1">
      <c r="B6" s="132" t="s">
        <v>11</v>
      </c>
      <c r="C6" s="134" t="s">
        <v>3</v>
      </c>
      <c r="D6" s="136" t="s">
        <v>2</v>
      </c>
      <c r="E6" s="134" t="s">
        <v>62</v>
      </c>
      <c r="F6" s="123" t="s">
        <v>80</v>
      </c>
      <c r="G6" s="123" t="s">
        <v>102</v>
      </c>
      <c r="H6" s="141" t="s">
        <v>48</v>
      </c>
      <c r="I6" s="141"/>
      <c r="J6" s="141"/>
      <c r="K6" s="141"/>
      <c r="L6" s="142" t="s">
        <v>49</v>
      </c>
      <c r="M6" s="142"/>
      <c r="N6" s="142"/>
      <c r="O6" s="142"/>
      <c r="P6" s="142"/>
      <c r="Q6" s="142"/>
      <c r="R6" s="142"/>
      <c r="S6" s="142" t="s">
        <v>50</v>
      </c>
      <c r="T6" s="142"/>
      <c r="U6" s="142"/>
      <c r="V6" s="142"/>
      <c r="W6" s="142"/>
      <c r="X6" s="142"/>
      <c r="Y6" s="142" t="s">
        <v>51</v>
      </c>
      <c r="Z6" s="142"/>
      <c r="AA6" s="142"/>
      <c r="AB6" s="142"/>
      <c r="AC6" s="142"/>
      <c r="AD6" s="142"/>
      <c r="AE6" s="142"/>
      <c r="AF6" s="142"/>
      <c r="AG6" s="142"/>
      <c r="AH6" s="142" t="s">
        <v>54</v>
      </c>
      <c r="AI6" s="142"/>
      <c r="AJ6" s="142"/>
      <c r="AK6" s="142"/>
      <c r="AL6" s="142"/>
      <c r="AM6" s="142"/>
      <c r="AN6" s="142"/>
      <c r="AO6" s="142"/>
      <c r="AP6" s="142"/>
      <c r="AQ6" s="142"/>
      <c r="AR6" s="142"/>
      <c r="AS6" s="142"/>
      <c r="AT6" s="142"/>
      <c r="AU6" s="146" t="s">
        <v>1</v>
      </c>
      <c r="AV6" s="102" t="s">
        <v>77</v>
      </c>
      <c r="AW6" s="102"/>
      <c r="AX6" s="102"/>
      <c r="AY6" s="102"/>
      <c r="AZ6" s="102" t="s">
        <v>78</v>
      </c>
      <c r="BA6" s="102"/>
      <c r="BB6" s="102"/>
      <c r="BC6" s="102"/>
      <c r="BD6" s="102"/>
      <c r="BE6" s="102" t="s">
        <v>79</v>
      </c>
      <c r="BF6" s="102"/>
      <c r="BG6" s="102"/>
      <c r="BH6" s="102"/>
      <c r="BI6" s="102"/>
      <c r="BJ6" s="102"/>
      <c r="BK6" s="102"/>
      <c r="BL6" s="102"/>
      <c r="BM6" s="102"/>
      <c r="BN6" s="102"/>
      <c r="BO6" s="102"/>
      <c r="BP6" s="100" t="s">
        <v>199</v>
      </c>
      <c r="BQ6" s="100"/>
      <c r="BR6" s="100"/>
      <c r="BS6" s="100"/>
      <c r="BT6" s="100"/>
      <c r="BU6" s="100"/>
      <c r="BV6" s="100"/>
      <c r="BW6" s="101"/>
    </row>
    <row r="7" spans="2:75" ht="24" customHeight="1">
      <c r="B7" s="133"/>
      <c r="C7" s="135"/>
      <c r="D7" s="137"/>
      <c r="E7" s="135"/>
      <c r="F7" s="124"/>
      <c r="G7" s="124"/>
      <c r="H7" s="122" t="s">
        <v>17</v>
      </c>
      <c r="I7" s="122" t="s">
        <v>18</v>
      </c>
      <c r="J7" s="122" t="s">
        <v>19</v>
      </c>
      <c r="K7" s="122" t="s">
        <v>20</v>
      </c>
      <c r="L7" s="122" t="s">
        <v>21</v>
      </c>
      <c r="M7" s="122" t="s">
        <v>22</v>
      </c>
      <c r="N7" s="122" t="s">
        <v>23</v>
      </c>
      <c r="O7" s="122" t="s">
        <v>24</v>
      </c>
      <c r="P7" s="122" t="s">
        <v>25</v>
      </c>
      <c r="Q7" s="122" t="s">
        <v>26</v>
      </c>
      <c r="R7" s="122" t="s">
        <v>27</v>
      </c>
      <c r="S7" s="122" t="s">
        <v>28</v>
      </c>
      <c r="T7" s="122" t="s">
        <v>29</v>
      </c>
      <c r="U7" s="122" t="s">
        <v>30</v>
      </c>
      <c r="V7" s="122" t="s">
        <v>31</v>
      </c>
      <c r="W7" s="122" t="s">
        <v>32</v>
      </c>
      <c r="X7" s="122" t="s">
        <v>33</v>
      </c>
      <c r="Y7" s="122" t="s">
        <v>34</v>
      </c>
      <c r="Z7" s="122" t="s">
        <v>35</v>
      </c>
      <c r="AA7" s="122" t="s">
        <v>36</v>
      </c>
      <c r="AB7" s="122" t="s">
        <v>37</v>
      </c>
      <c r="AC7" s="122" t="s">
        <v>38</v>
      </c>
      <c r="AD7" s="122" t="s">
        <v>39</v>
      </c>
      <c r="AE7" s="122" t="s">
        <v>52</v>
      </c>
      <c r="AF7" s="122" t="s">
        <v>53</v>
      </c>
      <c r="AG7" s="122" t="s">
        <v>40</v>
      </c>
      <c r="AH7" s="122" t="s">
        <v>41</v>
      </c>
      <c r="AI7" s="122" t="s">
        <v>42</v>
      </c>
      <c r="AJ7" s="122" t="s">
        <v>43</v>
      </c>
      <c r="AK7" s="122" t="s">
        <v>44</v>
      </c>
      <c r="AL7" s="122" t="s">
        <v>45</v>
      </c>
      <c r="AM7" s="122" t="s">
        <v>46</v>
      </c>
      <c r="AN7" s="122" t="s">
        <v>55</v>
      </c>
      <c r="AO7" s="122" t="s">
        <v>56</v>
      </c>
      <c r="AP7" s="122" t="s">
        <v>57</v>
      </c>
      <c r="AQ7" s="122" t="s">
        <v>58</v>
      </c>
      <c r="AR7" s="122" t="s">
        <v>60</v>
      </c>
      <c r="AS7" s="122" t="s">
        <v>59</v>
      </c>
      <c r="AT7" s="122" t="s">
        <v>110</v>
      </c>
      <c r="AU7" s="147"/>
      <c r="AV7" s="122" t="s">
        <v>188</v>
      </c>
      <c r="AW7" s="121" t="s">
        <v>16</v>
      </c>
      <c r="AX7" s="121" t="s">
        <v>90</v>
      </c>
      <c r="AY7" s="121" t="s">
        <v>47</v>
      </c>
      <c r="AZ7" s="121" t="s">
        <v>103</v>
      </c>
      <c r="BA7" s="121" t="s">
        <v>104</v>
      </c>
      <c r="BB7" s="121" t="s">
        <v>105</v>
      </c>
      <c r="BC7" s="122" t="s">
        <v>200</v>
      </c>
      <c r="BD7" s="121" t="s">
        <v>100</v>
      </c>
      <c r="BE7" s="104" t="s">
        <v>107</v>
      </c>
      <c r="BF7" s="104"/>
      <c r="BG7" s="104"/>
      <c r="BH7" s="104"/>
      <c r="BI7" s="104"/>
      <c r="BJ7" s="104" t="s">
        <v>106</v>
      </c>
      <c r="BK7" s="104"/>
      <c r="BL7" s="104"/>
      <c r="BM7" s="122" t="s">
        <v>92</v>
      </c>
      <c r="BN7" s="121" t="s">
        <v>93</v>
      </c>
      <c r="BO7" s="103" t="s">
        <v>196</v>
      </c>
      <c r="BP7" s="97" t="s">
        <v>198</v>
      </c>
      <c r="BQ7" s="97"/>
      <c r="BR7" s="97"/>
      <c r="BS7" s="97"/>
      <c r="BT7" s="97"/>
      <c r="BU7" s="98" t="s">
        <v>197</v>
      </c>
      <c r="BV7" s="98"/>
      <c r="BW7" s="99"/>
    </row>
    <row r="8" spans="2:75" ht="36.75" customHeight="1" thickBot="1">
      <c r="B8" s="159"/>
      <c r="C8" s="160"/>
      <c r="D8" s="161"/>
      <c r="E8" s="160"/>
      <c r="F8" s="162"/>
      <c r="G8" s="162"/>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4"/>
      <c r="AV8" s="163"/>
      <c r="AW8" s="165"/>
      <c r="AX8" s="165"/>
      <c r="AY8" s="165"/>
      <c r="AZ8" s="165"/>
      <c r="BA8" s="165"/>
      <c r="BB8" s="165"/>
      <c r="BC8" s="163"/>
      <c r="BD8" s="165"/>
      <c r="BE8" s="166" t="s">
        <v>7</v>
      </c>
      <c r="BF8" s="166" t="s">
        <v>10</v>
      </c>
      <c r="BG8" s="166" t="s">
        <v>0</v>
      </c>
      <c r="BH8" s="166" t="s">
        <v>9</v>
      </c>
      <c r="BI8" s="166" t="s">
        <v>8</v>
      </c>
      <c r="BJ8" s="166" t="s">
        <v>12</v>
      </c>
      <c r="BK8" s="166" t="s">
        <v>14</v>
      </c>
      <c r="BL8" s="166" t="s">
        <v>13</v>
      </c>
      <c r="BM8" s="163"/>
      <c r="BN8" s="165"/>
      <c r="BO8" s="167"/>
      <c r="BP8" s="168" t="s">
        <v>7</v>
      </c>
      <c r="BQ8" s="168" t="s">
        <v>10</v>
      </c>
      <c r="BR8" s="168" t="s">
        <v>0</v>
      </c>
      <c r="BS8" s="169" t="s">
        <v>193</v>
      </c>
      <c r="BT8" s="168" t="s">
        <v>8</v>
      </c>
      <c r="BU8" s="168" t="s">
        <v>12</v>
      </c>
      <c r="BV8" s="168" t="s">
        <v>14</v>
      </c>
      <c r="BW8" s="170" t="s">
        <v>13</v>
      </c>
    </row>
    <row r="9" spans="2:75" ht="9" customHeight="1">
      <c r="B9" s="153" t="s">
        <v>4</v>
      </c>
      <c r="C9" s="154" t="s">
        <v>5</v>
      </c>
      <c r="D9" s="154" t="s">
        <v>6</v>
      </c>
      <c r="E9" s="155" t="s">
        <v>15</v>
      </c>
      <c r="F9" s="155" t="s">
        <v>75</v>
      </c>
      <c r="G9" s="155" t="s">
        <v>81</v>
      </c>
      <c r="H9" s="155">
        <v>1</v>
      </c>
      <c r="I9" s="155">
        <v>2</v>
      </c>
      <c r="J9" s="155">
        <v>3</v>
      </c>
      <c r="K9" s="155">
        <v>4</v>
      </c>
      <c r="L9" s="155">
        <v>5</v>
      </c>
      <c r="M9" s="155">
        <v>6</v>
      </c>
      <c r="N9" s="155">
        <v>7</v>
      </c>
      <c r="O9" s="155">
        <v>8</v>
      </c>
      <c r="P9" s="155">
        <v>9</v>
      </c>
      <c r="Q9" s="155">
        <v>10</v>
      </c>
      <c r="R9" s="155">
        <v>11</v>
      </c>
      <c r="S9" s="155">
        <v>12</v>
      </c>
      <c r="T9" s="155">
        <v>13</v>
      </c>
      <c r="U9" s="155">
        <v>14</v>
      </c>
      <c r="V9" s="155">
        <v>15</v>
      </c>
      <c r="W9" s="155">
        <v>16</v>
      </c>
      <c r="X9" s="155">
        <v>17</v>
      </c>
      <c r="Y9" s="155">
        <v>18</v>
      </c>
      <c r="Z9" s="155">
        <v>19</v>
      </c>
      <c r="AA9" s="155">
        <v>20</v>
      </c>
      <c r="AB9" s="155">
        <v>21</v>
      </c>
      <c r="AC9" s="155">
        <v>22</v>
      </c>
      <c r="AD9" s="155">
        <v>23</v>
      </c>
      <c r="AE9" s="155">
        <v>24</v>
      </c>
      <c r="AF9" s="155">
        <v>25</v>
      </c>
      <c r="AG9" s="155">
        <v>26</v>
      </c>
      <c r="AH9" s="155">
        <v>27</v>
      </c>
      <c r="AI9" s="155">
        <v>28</v>
      </c>
      <c r="AJ9" s="155">
        <v>29</v>
      </c>
      <c r="AK9" s="155">
        <v>30</v>
      </c>
      <c r="AL9" s="155">
        <v>31</v>
      </c>
      <c r="AM9" s="155">
        <v>32</v>
      </c>
      <c r="AN9" s="155">
        <v>33</v>
      </c>
      <c r="AO9" s="155">
        <v>34</v>
      </c>
      <c r="AP9" s="155">
        <v>35</v>
      </c>
      <c r="AQ9" s="155">
        <v>36</v>
      </c>
      <c r="AR9" s="155">
        <v>37</v>
      </c>
      <c r="AS9" s="155">
        <v>38</v>
      </c>
      <c r="AT9" s="155">
        <v>39</v>
      </c>
      <c r="AU9" s="156">
        <v>40</v>
      </c>
      <c r="AV9" s="155">
        <v>41</v>
      </c>
      <c r="AW9" s="157">
        <v>42</v>
      </c>
      <c r="AX9" s="157">
        <v>43</v>
      </c>
      <c r="AY9" s="157">
        <v>44</v>
      </c>
      <c r="AZ9" s="157">
        <v>45</v>
      </c>
      <c r="BA9" s="157">
        <v>46</v>
      </c>
      <c r="BB9" s="157">
        <v>47</v>
      </c>
      <c r="BC9" s="157">
        <v>48</v>
      </c>
      <c r="BD9" s="157">
        <v>49</v>
      </c>
      <c r="BE9" s="157">
        <v>50</v>
      </c>
      <c r="BF9" s="157">
        <v>51</v>
      </c>
      <c r="BG9" s="157">
        <v>52</v>
      </c>
      <c r="BH9" s="157">
        <v>53</v>
      </c>
      <c r="BI9" s="157">
        <v>54</v>
      </c>
      <c r="BJ9" s="157">
        <v>55</v>
      </c>
      <c r="BK9" s="157">
        <v>56</v>
      </c>
      <c r="BL9" s="157">
        <v>57</v>
      </c>
      <c r="BM9" s="157">
        <v>58</v>
      </c>
      <c r="BN9" s="157">
        <v>59</v>
      </c>
      <c r="BO9" s="157">
        <v>60</v>
      </c>
      <c r="BP9" s="157">
        <v>61</v>
      </c>
      <c r="BQ9" s="157">
        <v>62</v>
      </c>
      <c r="BR9" s="157">
        <v>63</v>
      </c>
      <c r="BS9" s="157">
        <v>64</v>
      </c>
      <c r="BT9" s="157">
        <v>65</v>
      </c>
      <c r="BU9" s="157">
        <v>66</v>
      </c>
      <c r="BV9" s="157">
        <v>67</v>
      </c>
      <c r="BW9" s="158">
        <v>68</v>
      </c>
    </row>
    <row r="10" spans="2:75" s="17" customFormat="1">
      <c r="B10" s="80"/>
      <c r="C10" s="81"/>
      <c r="D10" s="82"/>
      <c r="E10" s="83"/>
      <c r="F10" s="84"/>
      <c r="G10" s="85"/>
      <c r="H10" s="86"/>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8"/>
      <c r="AU10" s="89">
        <f>SUM(H10:AT10)</f>
        <v>0</v>
      </c>
      <c r="AV10" s="90"/>
      <c r="AW10" s="91"/>
      <c r="AX10" s="92"/>
      <c r="AY10" s="92"/>
      <c r="AZ10" s="93"/>
      <c r="BA10" s="93"/>
      <c r="BB10" s="93"/>
      <c r="BC10" s="93"/>
      <c r="BD10" s="94"/>
      <c r="BE10" s="95"/>
      <c r="BF10" s="95"/>
      <c r="BG10" s="95"/>
      <c r="BH10" s="95"/>
      <c r="BI10" s="95"/>
      <c r="BJ10" s="95"/>
      <c r="BK10" s="95"/>
      <c r="BL10" s="95"/>
      <c r="BM10" s="94"/>
      <c r="BN10" s="94"/>
      <c r="BO10" s="93"/>
      <c r="BP10" s="93"/>
      <c r="BQ10" s="93"/>
      <c r="BR10" s="93"/>
      <c r="BS10" s="93"/>
      <c r="BT10" s="93"/>
      <c r="BU10" s="93"/>
      <c r="BV10" s="93"/>
      <c r="BW10" s="96"/>
    </row>
    <row r="11" spans="2:75" s="17" customFormat="1" ht="13.5" customHeight="1">
      <c r="B11" s="15"/>
      <c r="C11" s="58"/>
      <c r="D11" s="57"/>
      <c r="E11" s="37"/>
      <c r="F11" s="16"/>
      <c r="G11" s="62"/>
      <c r="H11" s="64"/>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65"/>
      <c r="AU11" s="69">
        <f>SUM(H11:AT11)</f>
        <v>0</v>
      </c>
      <c r="AV11" s="71"/>
      <c r="AW11" s="23"/>
      <c r="AX11" s="24"/>
      <c r="AY11" s="24"/>
      <c r="AZ11" s="25"/>
      <c r="BA11" s="25"/>
      <c r="BB11" s="25"/>
      <c r="BC11" s="25"/>
      <c r="BD11" s="26"/>
      <c r="BE11" s="27"/>
      <c r="BF11" s="27"/>
      <c r="BG11" s="27"/>
      <c r="BH11" s="27"/>
      <c r="BI11" s="27"/>
      <c r="BJ11" s="27"/>
      <c r="BK11" s="27"/>
      <c r="BL11" s="27"/>
      <c r="BM11" s="26"/>
      <c r="BN11" s="26"/>
      <c r="BO11" s="25"/>
      <c r="BP11" s="25"/>
      <c r="BQ11" s="25"/>
      <c r="BR11" s="25"/>
      <c r="BS11" s="25"/>
      <c r="BT11" s="25"/>
      <c r="BU11" s="25"/>
      <c r="BV11" s="25"/>
      <c r="BW11" s="72"/>
    </row>
    <row r="12" spans="2:75" s="17" customFormat="1" ht="13.5" customHeight="1">
      <c r="B12" s="15"/>
      <c r="C12" s="58"/>
      <c r="D12" s="57"/>
      <c r="E12" s="37"/>
      <c r="F12" s="16"/>
      <c r="G12" s="62"/>
      <c r="H12" s="64"/>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65"/>
      <c r="AU12" s="69">
        <f t="shared" ref="AU12:AU20" si="0">SUM(H12:AT12)</f>
        <v>0</v>
      </c>
      <c r="AV12" s="71"/>
      <c r="AW12" s="23"/>
      <c r="AX12" s="24"/>
      <c r="AY12" s="24"/>
      <c r="AZ12" s="25"/>
      <c r="BA12" s="25"/>
      <c r="BB12" s="25"/>
      <c r="BC12" s="25"/>
      <c r="BD12" s="26"/>
      <c r="BE12" s="27"/>
      <c r="BF12" s="27"/>
      <c r="BG12" s="27"/>
      <c r="BH12" s="27"/>
      <c r="BI12" s="27"/>
      <c r="BJ12" s="27"/>
      <c r="BK12" s="27"/>
      <c r="BL12" s="27"/>
      <c r="BM12" s="26"/>
      <c r="BN12" s="26"/>
      <c r="BO12" s="25"/>
      <c r="BP12" s="25"/>
      <c r="BQ12" s="25"/>
      <c r="BR12" s="25"/>
      <c r="BS12" s="25"/>
      <c r="BT12" s="25"/>
      <c r="BU12" s="25"/>
      <c r="BV12" s="25"/>
      <c r="BW12" s="72"/>
    </row>
    <row r="13" spans="2:75" s="17" customFormat="1" ht="13.5" customHeight="1">
      <c r="B13" s="15"/>
      <c r="C13" s="58"/>
      <c r="D13" s="57"/>
      <c r="E13" s="37"/>
      <c r="F13" s="16"/>
      <c r="G13" s="62"/>
      <c r="H13" s="64"/>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65"/>
      <c r="AU13" s="69">
        <f t="shared" si="0"/>
        <v>0</v>
      </c>
      <c r="AV13" s="71"/>
      <c r="AW13" s="23"/>
      <c r="AX13" s="24"/>
      <c r="AY13" s="24"/>
      <c r="AZ13" s="25"/>
      <c r="BA13" s="25"/>
      <c r="BB13" s="25"/>
      <c r="BC13" s="25"/>
      <c r="BD13" s="26"/>
      <c r="BE13" s="27"/>
      <c r="BF13" s="27"/>
      <c r="BG13" s="27"/>
      <c r="BH13" s="27"/>
      <c r="BI13" s="27"/>
      <c r="BJ13" s="27"/>
      <c r="BK13" s="27"/>
      <c r="BL13" s="27"/>
      <c r="BM13" s="26"/>
      <c r="BN13" s="26"/>
      <c r="BO13" s="25"/>
      <c r="BP13" s="25"/>
      <c r="BQ13" s="25"/>
      <c r="BR13" s="25"/>
      <c r="BS13" s="25"/>
      <c r="BT13" s="25"/>
      <c r="BU13" s="25"/>
      <c r="BV13" s="25"/>
      <c r="BW13" s="72"/>
    </row>
    <row r="14" spans="2:75" s="17" customFormat="1" ht="13.5" customHeight="1">
      <c r="B14" s="15"/>
      <c r="C14" s="58"/>
      <c r="D14" s="57"/>
      <c r="E14" s="37"/>
      <c r="F14" s="16"/>
      <c r="G14" s="62"/>
      <c r="H14" s="64"/>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65"/>
      <c r="AU14" s="69">
        <f t="shared" si="0"/>
        <v>0</v>
      </c>
      <c r="AV14" s="71"/>
      <c r="AW14" s="23"/>
      <c r="AX14" s="24"/>
      <c r="AY14" s="24"/>
      <c r="AZ14" s="25"/>
      <c r="BA14" s="25"/>
      <c r="BB14" s="25"/>
      <c r="BC14" s="25"/>
      <c r="BD14" s="26"/>
      <c r="BE14" s="27"/>
      <c r="BF14" s="27"/>
      <c r="BG14" s="27"/>
      <c r="BH14" s="27"/>
      <c r="BI14" s="27"/>
      <c r="BJ14" s="27"/>
      <c r="BK14" s="27"/>
      <c r="BL14" s="27"/>
      <c r="BM14" s="26"/>
      <c r="BN14" s="26"/>
      <c r="BO14" s="25"/>
      <c r="BP14" s="25"/>
      <c r="BQ14" s="25"/>
      <c r="BR14" s="25"/>
      <c r="BS14" s="25"/>
      <c r="BT14" s="25"/>
      <c r="BU14" s="25"/>
      <c r="BV14" s="25"/>
      <c r="BW14" s="72"/>
    </row>
    <row r="15" spans="2:75" s="17" customFormat="1" ht="13.5" customHeight="1">
      <c r="B15" s="15"/>
      <c r="C15" s="58"/>
      <c r="D15" s="57"/>
      <c r="E15" s="37"/>
      <c r="F15" s="16"/>
      <c r="G15" s="62"/>
      <c r="H15" s="64"/>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65"/>
      <c r="AU15" s="69">
        <f>SUM(H15:AT15)</f>
        <v>0</v>
      </c>
      <c r="AV15" s="71"/>
      <c r="AW15" s="23"/>
      <c r="AX15" s="24"/>
      <c r="AY15" s="24"/>
      <c r="AZ15" s="25"/>
      <c r="BA15" s="25"/>
      <c r="BB15" s="25"/>
      <c r="BC15" s="25"/>
      <c r="BD15" s="26"/>
      <c r="BE15" s="27"/>
      <c r="BF15" s="27"/>
      <c r="BG15" s="27"/>
      <c r="BH15" s="27"/>
      <c r="BI15" s="27"/>
      <c r="BJ15" s="27"/>
      <c r="BK15" s="27"/>
      <c r="BL15" s="27"/>
      <c r="BM15" s="26"/>
      <c r="BN15" s="26"/>
      <c r="BO15" s="25"/>
      <c r="BP15" s="25"/>
      <c r="BQ15" s="25"/>
      <c r="BR15" s="25"/>
      <c r="BS15" s="25"/>
      <c r="BT15" s="25"/>
      <c r="BU15" s="25"/>
      <c r="BV15" s="25"/>
      <c r="BW15" s="72"/>
    </row>
    <row r="16" spans="2:75" s="17" customFormat="1" ht="13.5" customHeight="1">
      <c r="B16" s="15"/>
      <c r="C16" s="58"/>
      <c r="D16" s="57"/>
      <c r="E16" s="37"/>
      <c r="F16" s="16"/>
      <c r="G16" s="62"/>
      <c r="H16" s="64"/>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65"/>
      <c r="AU16" s="69">
        <f>SUM(H16:AT16)</f>
        <v>0</v>
      </c>
      <c r="AV16" s="71"/>
      <c r="AW16" s="23"/>
      <c r="AX16" s="24"/>
      <c r="AY16" s="24"/>
      <c r="AZ16" s="25"/>
      <c r="BA16" s="25"/>
      <c r="BB16" s="25"/>
      <c r="BC16" s="25"/>
      <c r="BD16" s="26"/>
      <c r="BE16" s="27"/>
      <c r="BF16" s="27"/>
      <c r="BG16" s="27"/>
      <c r="BH16" s="27"/>
      <c r="BI16" s="27"/>
      <c r="BJ16" s="27"/>
      <c r="BK16" s="27"/>
      <c r="BL16" s="27"/>
      <c r="BM16" s="26"/>
      <c r="BN16" s="26"/>
      <c r="BO16" s="25"/>
      <c r="BP16" s="25"/>
      <c r="BQ16" s="25"/>
      <c r="BR16" s="25"/>
      <c r="BS16" s="25"/>
      <c r="BT16" s="25"/>
      <c r="BU16" s="25"/>
      <c r="BV16" s="25"/>
      <c r="BW16" s="72"/>
    </row>
    <row r="17" spans="2:75" s="17" customFormat="1" ht="13.5" customHeight="1">
      <c r="B17" s="15"/>
      <c r="C17" s="58"/>
      <c r="D17" s="57"/>
      <c r="E17" s="37"/>
      <c r="F17" s="16"/>
      <c r="G17" s="62"/>
      <c r="H17" s="64"/>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65"/>
      <c r="AU17" s="69">
        <f>SUM(H17:AT17)</f>
        <v>0</v>
      </c>
      <c r="AV17" s="71"/>
      <c r="AW17" s="23"/>
      <c r="AX17" s="24"/>
      <c r="AY17" s="24"/>
      <c r="AZ17" s="25"/>
      <c r="BA17" s="25"/>
      <c r="BB17" s="25"/>
      <c r="BC17" s="25"/>
      <c r="BD17" s="26"/>
      <c r="BE17" s="27"/>
      <c r="BF17" s="27"/>
      <c r="BG17" s="27"/>
      <c r="BH17" s="27"/>
      <c r="BI17" s="27"/>
      <c r="BJ17" s="27"/>
      <c r="BK17" s="27"/>
      <c r="BL17" s="27"/>
      <c r="BM17" s="26"/>
      <c r="BN17" s="26"/>
      <c r="BO17" s="25"/>
      <c r="BP17" s="25"/>
      <c r="BQ17" s="25"/>
      <c r="BR17" s="25"/>
      <c r="BS17" s="25"/>
      <c r="BT17" s="25"/>
      <c r="BU17" s="25"/>
      <c r="BV17" s="25"/>
      <c r="BW17" s="72"/>
    </row>
    <row r="18" spans="2:75" s="17" customFormat="1" ht="13.5" customHeight="1">
      <c r="B18" s="15"/>
      <c r="C18" s="58"/>
      <c r="D18" s="57"/>
      <c r="E18" s="37"/>
      <c r="F18" s="16"/>
      <c r="G18" s="62"/>
      <c r="H18" s="64"/>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65"/>
      <c r="AU18" s="69">
        <f t="shared" si="0"/>
        <v>0</v>
      </c>
      <c r="AV18" s="71"/>
      <c r="AW18" s="23"/>
      <c r="AX18" s="24"/>
      <c r="AY18" s="24"/>
      <c r="AZ18" s="25"/>
      <c r="BA18" s="25"/>
      <c r="BB18" s="25"/>
      <c r="BC18" s="25"/>
      <c r="BD18" s="26"/>
      <c r="BE18" s="27"/>
      <c r="BF18" s="27"/>
      <c r="BG18" s="27"/>
      <c r="BH18" s="27"/>
      <c r="BI18" s="27"/>
      <c r="BJ18" s="27"/>
      <c r="BK18" s="27"/>
      <c r="BL18" s="27"/>
      <c r="BM18" s="26"/>
      <c r="BN18" s="26"/>
      <c r="BO18" s="25"/>
      <c r="BP18" s="25"/>
      <c r="BQ18" s="25"/>
      <c r="BR18" s="25"/>
      <c r="BS18" s="25"/>
      <c r="BT18" s="25"/>
      <c r="BU18" s="25"/>
      <c r="BV18" s="25"/>
      <c r="BW18" s="72"/>
    </row>
    <row r="19" spans="2:75" s="17" customFormat="1" ht="13.5" customHeight="1">
      <c r="B19" s="15"/>
      <c r="C19" s="58"/>
      <c r="D19" s="57"/>
      <c r="E19" s="37"/>
      <c r="F19" s="16"/>
      <c r="G19" s="62"/>
      <c r="H19" s="64"/>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65"/>
      <c r="AU19" s="69">
        <f t="shared" si="0"/>
        <v>0</v>
      </c>
      <c r="AV19" s="71"/>
      <c r="AW19" s="23"/>
      <c r="AX19" s="24"/>
      <c r="AY19" s="24"/>
      <c r="AZ19" s="25"/>
      <c r="BA19" s="25"/>
      <c r="BB19" s="25"/>
      <c r="BC19" s="25"/>
      <c r="BD19" s="26"/>
      <c r="BE19" s="27"/>
      <c r="BF19" s="27"/>
      <c r="BG19" s="27"/>
      <c r="BH19" s="27"/>
      <c r="BI19" s="27"/>
      <c r="BJ19" s="27"/>
      <c r="BK19" s="27"/>
      <c r="BL19" s="27"/>
      <c r="BM19" s="26"/>
      <c r="BN19" s="26"/>
      <c r="BO19" s="25"/>
      <c r="BP19" s="25"/>
      <c r="BQ19" s="25"/>
      <c r="BR19" s="25"/>
      <c r="BS19" s="25"/>
      <c r="BT19" s="25"/>
      <c r="BU19" s="25"/>
      <c r="BV19" s="25"/>
      <c r="BW19" s="72"/>
    </row>
    <row r="20" spans="2:75" s="17" customFormat="1" ht="13.5" customHeight="1" thickBot="1">
      <c r="B20" s="18"/>
      <c r="C20" s="59"/>
      <c r="D20" s="57"/>
      <c r="E20" s="38"/>
      <c r="F20" s="19"/>
      <c r="G20" s="63"/>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8"/>
      <c r="AU20" s="70">
        <f t="shared" si="0"/>
        <v>0</v>
      </c>
      <c r="AV20" s="73"/>
      <c r="AW20" s="74"/>
      <c r="AX20" s="75"/>
      <c r="AY20" s="75"/>
      <c r="AZ20" s="76"/>
      <c r="BA20" s="76"/>
      <c r="BB20" s="76"/>
      <c r="BC20" s="76"/>
      <c r="BD20" s="77"/>
      <c r="BE20" s="78"/>
      <c r="BF20" s="78"/>
      <c r="BG20" s="78"/>
      <c r="BH20" s="78"/>
      <c r="BI20" s="78"/>
      <c r="BJ20" s="78"/>
      <c r="BK20" s="78"/>
      <c r="BL20" s="78"/>
      <c r="BM20" s="77"/>
      <c r="BN20" s="26"/>
      <c r="BO20" s="25"/>
      <c r="BP20" s="76"/>
      <c r="BQ20" s="76"/>
      <c r="BR20" s="76"/>
      <c r="BS20" s="76"/>
      <c r="BT20" s="76"/>
      <c r="BU20" s="76"/>
      <c r="BV20" s="76"/>
      <c r="BW20" s="79"/>
    </row>
    <row r="21" spans="2:75" s="8" customFormat="1" ht="15" customHeight="1" thickBot="1">
      <c r="B21" s="117" t="s">
        <v>101</v>
      </c>
      <c r="C21" s="118"/>
      <c r="D21" s="118"/>
      <c r="E21" s="118"/>
      <c r="F21" s="118"/>
      <c r="G21" s="33">
        <f>COUNTIF(G$10:G$20,"=1")</f>
        <v>0</v>
      </c>
      <c r="H21" s="33">
        <f t="shared" ref="H21:N21" si="1">SUM(H10:H20)</f>
        <v>0</v>
      </c>
      <c r="I21" s="33">
        <f t="shared" si="1"/>
        <v>0</v>
      </c>
      <c r="J21" s="33">
        <f t="shared" si="1"/>
        <v>0</v>
      </c>
      <c r="K21" s="33">
        <f t="shared" si="1"/>
        <v>0</v>
      </c>
      <c r="L21" s="33">
        <f t="shared" si="1"/>
        <v>0</v>
      </c>
      <c r="M21" s="33">
        <f t="shared" si="1"/>
        <v>0</v>
      </c>
      <c r="N21" s="33">
        <f t="shared" si="1"/>
        <v>0</v>
      </c>
      <c r="O21" s="33">
        <f t="shared" ref="O21:AU21" si="2">SUM(O10:O20)</f>
        <v>0</v>
      </c>
      <c r="P21" s="33">
        <f t="shared" si="2"/>
        <v>0</v>
      </c>
      <c r="Q21" s="33">
        <f t="shared" si="2"/>
        <v>0</v>
      </c>
      <c r="R21" s="33">
        <f t="shared" si="2"/>
        <v>0</v>
      </c>
      <c r="S21" s="33">
        <f t="shared" si="2"/>
        <v>0</v>
      </c>
      <c r="T21" s="33">
        <f t="shared" si="2"/>
        <v>0</v>
      </c>
      <c r="U21" s="33">
        <f t="shared" si="2"/>
        <v>0</v>
      </c>
      <c r="V21" s="33">
        <f t="shared" si="2"/>
        <v>0</v>
      </c>
      <c r="W21" s="33">
        <f t="shared" si="2"/>
        <v>0</v>
      </c>
      <c r="X21" s="33">
        <f t="shared" si="2"/>
        <v>0</v>
      </c>
      <c r="Y21" s="33">
        <f t="shared" si="2"/>
        <v>0</v>
      </c>
      <c r="Z21" s="33">
        <f t="shared" si="2"/>
        <v>0</v>
      </c>
      <c r="AA21" s="33">
        <f t="shared" si="2"/>
        <v>0</v>
      </c>
      <c r="AB21" s="33">
        <f t="shared" si="2"/>
        <v>0</v>
      </c>
      <c r="AC21" s="33">
        <f t="shared" si="2"/>
        <v>0</v>
      </c>
      <c r="AD21" s="33">
        <f t="shared" si="2"/>
        <v>0</v>
      </c>
      <c r="AE21" s="33">
        <f t="shared" si="2"/>
        <v>0</v>
      </c>
      <c r="AF21" s="33">
        <f t="shared" si="2"/>
        <v>0</v>
      </c>
      <c r="AG21" s="33">
        <f t="shared" si="2"/>
        <v>0</v>
      </c>
      <c r="AH21" s="33">
        <f t="shared" si="2"/>
        <v>0</v>
      </c>
      <c r="AI21" s="33">
        <f t="shared" si="2"/>
        <v>0</v>
      </c>
      <c r="AJ21" s="33">
        <f t="shared" si="2"/>
        <v>0</v>
      </c>
      <c r="AK21" s="33">
        <f t="shared" si="2"/>
        <v>0</v>
      </c>
      <c r="AL21" s="33">
        <f t="shared" si="2"/>
        <v>0</v>
      </c>
      <c r="AM21" s="33">
        <f t="shared" si="2"/>
        <v>0</v>
      </c>
      <c r="AN21" s="33">
        <f t="shared" si="2"/>
        <v>0</v>
      </c>
      <c r="AO21" s="33">
        <f t="shared" si="2"/>
        <v>0</v>
      </c>
      <c r="AP21" s="33">
        <f t="shared" si="2"/>
        <v>0</v>
      </c>
      <c r="AQ21" s="33">
        <f t="shared" si="2"/>
        <v>0</v>
      </c>
      <c r="AR21" s="33">
        <f t="shared" si="2"/>
        <v>0</v>
      </c>
      <c r="AS21" s="33">
        <f t="shared" si="2"/>
        <v>0</v>
      </c>
      <c r="AT21" s="33">
        <f t="shared" si="2"/>
        <v>0</v>
      </c>
      <c r="AU21" s="33">
        <f t="shared" si="2"/>
        <v>0</v>
      </c>
      <c r="AV21" s="119"/>
      <c r="AW21" s="119"/>
      <c r="AX21" s="34">
        <f>COUNTIF($AX$10:$AX20,"=x")</f>
        <v>0</v>
      </c>
      <c r="AY21" s="120"/>
      <c r="AZ21" s="120"/>
      <c r="BA21" s="120"/>
      <c r="BB21" s="120"/>
      <c r="BC21" s="35">
        <f t="shared" ref="BC21:BW21" si="3">SUM(BC10:BC20)</f>
        <v>0</v>
      </c>
      <c r="BD21" s="35">
        <f t="shared" si="3"/>
        <v>0</v>
      </c>
      <c r="BE21" s="35">
        <f t="shared" si="3"/>
        <v>0</v>
      </c>
      <c r="BF21" s="35">
        <f t="shared" si="3"/>
        <v>0</v>
      </c>
      <c r="BG21" s="35">
        <f t="shared" si="3"/>
        <v>0</v>
      </c>
      <c r="BH21" s="35">
        <f t="shared" si="3"/>
        <v>0</v>
      </c>
      <c r="BI21" s="35">
        <f t="shared" si="3"/>
        <v>0</v>
      </c>
      <c r="BJ21" s="35">
        <f t="shared" si="3"/>
        <v>0</v>
      </c>
      <c r="BK21" s="35">
        <f t="shared" si="3"/>
        <v>0</v>
      </c>
      <c r="BL21" s="35">
        <f t="shared" si="3"/>
        <v>0</v>
      </c>
      <c r="BM21" s="35">
        <f t="shared" si="3"/>
        <v>0</v>
      </c>
      <c r="BN21" s="36">
        <f t="shared" si="3"/>
        <v>0</v>
      </c>
      <c r="BO21" s="36"/>
      <c r="BP21" s="36">
        <f t="shared" si="3"/>
        <v>0</v>
      </c>
      <c r="BQ21" s="36">
        <f t="shared" si="3"/>
        <v>0</v>
      </c>
      <c r="BR21" s="36">
        <f t="shared" si="3"/>
        <v>0</v>
      </c>
      <c r="BS21" s="36">
        <f t="shared" si="3"/>
        <v>0</v>
      </c>
      <c r="BT21" s="36">
        <f t="shared" si="3"/>
        <v>0</v>
      </c>
      <c r="BU21" s="36">
        <f t="shared" si="3"/>
        <v>0</v>
      </c>
      <c r="BV21" s="36">
        <f t="shared" si="3"/>
        <v>0</v>
      </c>
      <c r="BW21" s="36">
        <f t="shared" si="3"/>
        <v>0</v>
      </c>
    </row>
    <row r="22" spans="2:75" s="6" customFormat="1" ht="11.25" customHeight="1">
      <c r="B22" s="110" t="s">
        <v>83</v>
      </c>
      <c r="C22" s="111"/>
      <c r="D22" s="116" t="s">
        <v>84</v>
      </c>
      <c r="E22" s="116"/>
      <c r="F22" s="116"/>
      <c r="G22" s="20">
        <f>SUMIF($E$10:$E$20,"=profesor",G$10:G$20)</f>
        <v>0</v>
      </c>
      <c r="H22" s="20">
        <f>SUMIF($E$10:$E$20,"=profesor",H$10:H$20)</f>
        <v>0</v>
      </c>
      <c r="I22" s="20">
        <f>SUMIF($E$10:$E$20,"=profesor",I$10:I$20)</f>
        <v>0</v>
      </c>
      <c r="J22" s="20">
        <f t="shared" ref="J22:AU22" si="4">SUMIF($E$10:$E$20,"=profesor",J$10:J$20)</f>
        <v>0</v>
      </c>
      <c r="K22" s="20">
        <f t="shared" si="4"/>
        <v>0</v>
      </c>
      <c r="L22" s="20">
        <f t="shared" si="4"/>
        <v>0</v>
      </c>
      <c r="M22" s="20">
        <f t="shared" si="4"/>
        <v>0</v>
      </c>
      <c r="N22" s="20">
        <f t="shared" si="4"/>
        <v>0</v>
      </c>
      <c r="O22" s="20">
        <f t="shared" si="4"/>
        <v>0</v>
      </c>
      <c r="P22" s="20">
        <f t="shared" si="4"/>
        <v>0</v>
      </c>
      <c r="Q22" s="20">
        <f t="shared" si="4"/>
        <v>0</v>
      </c>
      <c r="R22" s="20">
        <f t="shared" si="4"/>
        <v>0</v>
      </c>
      <c r="S22" s="20">
        <f t="shared" si="4"/>
        <v>0</v>
      </c>
      <c r="T22" s="20">
        <f t="shared" si="4"/>
        <v>0</v>
      </c>
      <c r="U22" s="20">
        <f t="shared" si="4"/>
        <v>0</v>
      </c>
      <c r="V22" s="20">
        <f t="shared" si="4"/>
        <v>0</v>
      </c>
      <c r="W22" s="20">
        <f t="shared" si="4"/>
        <v>0</v>
      </c>
      <c r="X22" s="20">
        <f t="shared" si="4"/>
        <v>0</v>
      </c>
      <c r="Y22" s="20">
        <f t="shared" si="4"/>
        <v>0</v>
      </c>
      <c r="Z22" s="20">
        <f t="shared" si="4"/>
        <v>0</v>
      </c>
      <c r="AA22" s="20">
        <f t="shared" si="4"/>
        <v>0</v>
      </c>
      <c r="AB22" s="20">
        <f t="shared" si="4"/>
        <v>0</v>
      </c>
      <c r="AC22" s="20">
        <f t="shared" si="4"/>
        <v>0</v>
      </c>
      <c r="AD22" s="20">
        <f t="shared" si="4"/>
        <v>0</v>
      </c>
      <c r="AE22" s="20">
        <f t="shared" si="4"/>
        <v>0</v>
      </c>
      <c r="AF22" s="20">
        <f t="shared" si="4"/>
        <v>0</v>
      </c>
      <c r="AG22" s="20">
        <f t="shared" si="4"/>
        <v>0</v>
      </c>
      <c r="AH22" s="20">
        <f t="shared" si="4"/>
        <v>0</v>
      </c>
      <c r="AI22" s="20">
        <f t="shared" si="4"/>
        <v>0</v>
      </c>
      <c r="AJ22" s="20">
        <f t="shared" si="4"/>
        <v>0</v>
      </c>
      <c r="AK22" s="20">
        <f t="shared" si="4"/>
        <v>0</v>
      </c>
      <c r="AL22" s="20">
        <f t="shared" si="4"/>
        <v>0</v>
      </c>
      <c r="AM22" s="20">
        <f t="shared" si="4"/>
        <v>0</v>
      </c>
      <c r="AN22" s="20">
        <f t="shared" si="4"/>
        <v>0</v>
      </c>
      <c r="AO22" s="20">
        <f t="shared" si="4"/>
        <v>0</v>
      </c>
      <c r="AP22" s="20">
        <f t="shared" si="4"/>
        <v>0</v>
      </c>
      <c r="AQ22" s="20">
        <f t="shared" si="4"/>
        <v>0</v>
      </c>
      <c r="AR22" s="20">
        <f t="shared" si="4"/>
        <v>0</v>
      </c>
      <c r="AS22" s="20">
        <f t="shared" si="4"/>
        <v>0</v>
      </c>
      <c r="AT22" s="20">
        <f t="shared" si="4"/>
        <v>0</v>
      </c>
      <c r="AU22" s="20">
        <f t="shared" si="4"/>
        <v>0</v>
      </c>
      <c r="AV22" s="21"/>
      <c r="AW22" s="21"/>
      <c r="AX22" s="21"/>
      <c r="AY22" s="21"/>
      <c r="AZ22" s="21"/>
      <c r="BA22" s="21"/>
      <c r="BB22" s="21"/>
      <c r="BC22" s="21"/>
      <c r="BD22" s="21"/>
      <c r="BE22" s="21"/>
      <c r="BF22" s="21"/>
      <c r="BG22" s="21"/>
      <c r="BH22" s="21"/>
      <c r="BI22" s="21"/>
      <c r="BJ22" s="21"/>
      <c r="BK22" s="21"/>
      <c r="BL22" s="21"/>
      <c r="BM22" s="21"/>
      <c r="BN22" s="21"/>
      <c r="BO22" s="22"/>
    </row>
    <row r="23" spans="2:75" s="6" customFormat="1" ht="11.25" customHeight="1">
      <c r="B23" s="112"/>
      <c r="C23" s="113"/>
      <c r="D23" s="109" t="s">
        <v>85</v>
      </c>
      <c r="E23" s="109"/>
      <c r="F23" s="109"/>
      <c r="G23" s="12">
        <f t="shared" ref="G23:AU23" si="5">SUMIF($E$10:$E$20,"=conferentiar",G$10:G$20)</f>
        <v>0</v>
      </c>
      <c r="H23" s="12">
        <f t="shared" si="5"/>
        <v>0</v>
      </c>
      <c r="I23" s="12">
        <f t="shared" si="5"/>
        <v>0</v>
      </c>
      <c r="J23" s="12">
        <f t="shared" si="5"/>
        <v>0</v>
      </c>
      <c r="K23" s="12">
        <f t="shared" si="5"/>
        <v>0</v>
      </c>
      <c r="L23" s="12">
        <f t="shared" si="5"/>
        <v>0</v>
      </c>
      <c r="M23" s="12">
        <f t="shared" si="5"/>
        <v>0</v>
      </c>
      <c r="N23" s="12">
        <f t="shared" si="5"/>
        <v>0</v>
      </c>
      <c r="O23" s="12">
        <f t="shared" si="5"/>
        <v>0</v>
      </c>
      <c r="P23" s="12">
        <f t="shared" si="5"/>
        <v>0</v>
      </c>
      <c r="Q23" s="12">
        <f t="shared" si="5"/>
        <v>0</v>
      </c>
      <c r="R23" s="12">
        <f t="shared" si="5"/>
        <v>0</v>
      </c>
      <c r="S23" s="12">
        <f t="shared" si="5"/>
        <v>0</v>
      </c>
      <c r="T23" s="12">
        <f t="shared" si="5"/>
        <v>0</v>
      </c>
      <c r="U23" s="12">
        <f t="shared" si="5"/>
        <v>0</v>
      </c>
      <c r="V23" s="12">
        <f t="shared" si="5"/>
        <v>0</v>
      </c>
      <c r="W23" s="12">
        <f t="shared" si="5"/>
        <v>0</v>
      </c>
      <c r="X23" s="12">
        <f t="shared" si="5"/>
        <v>0</v>
      </c>
      <c r="Y23" s="12">
        <f t="shared" si="5"/>
        <v>0</v>
      </c>
      <c r="Z23" s="12">
        <f t="shared" si="5"/>
        <v>0</v>
      </c>
      <c r="AA23" s="12">
        <f t="shared" si="5"/>
        <v>0</v>
      </c>
      <c r="AB23" s="12">
        <f t="shared" si="5"/>
        <v>0</v>
      </c>
      <c r="AC23" s="12">
        <f t="shared" si="5"/>
        <v>0</v>
      </c>
      <c r="AD23" s="12">
        <f t="shared" si="5"/>
        <v>0</v>
      </c>
      <c r="AE23" s="12">
        <f t="shared" si="5"/>
        <v>0</v>
      </c>
      <c r="AF23" s="12">
        <f t="shared" si="5"/>
        <v>0</v>
      </c>
      <c r="AG23" s="12">
        <f t="shared" si="5"/>
        <v>0</v>
      </c>
      <c r="AH23" s="12">
        <f t="shared" si="5"/>
        <v>0</v>
      </c>
      <c r="AI23" s="12">
        <f t="shared" si="5"/>
        <v>0</v>
      </c>
      <c r="AJ23" s="12">
        <f t="shared" si="5"/>
        <v>0</v>
      </c>
      <c r="AK23" s="12">
        <f t="shared" si="5"/>
        <v>0</v>
      </c>
      <c r="AL23" s="12">
        <f t="shared" si="5"/>
        <v>0</v>
      </c>
      <c r="AM23" s="12">
        <f t="shared" si="5"/>
        <v>0</v>
      </c>
      <c r="AN23" s="12">
        <f t="shared" si="5"/>
        <v>0</v>
      </c>
      <c r="AO23" s="12">
        <f t="shared" si="5"/>
        <v>0</v>
      </c>
      <c r="AP23" s="12">
        <f t="shared" si="5"/>
        <v>0</v>
      </c>
      <c r="AQ23" s="12">
        <f t="shared" si="5"/>
        <v>0</v>
      </c>
      <c r="AR23" s="12">
        <f t="shared" si="5"/>
        <v>0</v>
      </c>
      <c r="AS23" s="12">
        <f t="shared" si="5"/>
        <v>0</v>
      </c>
      <c r="AT23" s="12">
        <f t="shared" si="5"/>
        <v>0</v>
      </c>
      <c r="AU23" s="12">
        <f t="shared" si="5"/>
        <v>0</v>
      </c>
      <c r="AV23" s="22"/>
      <c r="AW23" s="22"/>
      <c r="AX23" s="22"/>
      <c r="AY23" s="22"/>
      <c r="AZ23" s="22"/>
      <c r="BA23" s="22"/>
      <c r="BB23" s="22"/>
      <c r="BC23" s="22"/>
      <c r="BD23" s="22"/>
      <c r="BE23" s="22"/>
      <c r="BF23" s="22"/>
      <c r="BG23" s="22"/>
      <c r="BH23" s="22"/>
      <c r="BI23" s="22"/>
      <c r="BJ23" s="22"/>
      <c r="BK23" s="22"/>
      <c r="BL23" s="22"/>
      <c r="BM23" s="22"/>
      <c r="BN23" s="22"/>
      <c r="BO23" s="22"/>
      <c r="BP23" s="60"/>
    </row>
    <row r="24" spans="2:75" s="6" customFormat="1" ht="11.25" customHeight="1">
      <c r="B24" s="112"/>
      <c r="C24" s="113"/>
      <c r="D24" s="109" t="s">
        <v>86</v>
      </c>
      <c r="E24" s="109"/>
      <c r="F24" s="109"/>
      <c r="G24" s="12">
        <f t="shared" ref="G24:AU24" si="6">SUMIF($E$10:$E$20,"=lector/SL",G$10:G$20)</f>
        <v>0</v>
      </c>
      <c r="H24" s="12">
        <f t="shared" si="6"/>
        <v>0</v>
      </c>
      <c r="I24" s="12">
        <f t="shared" si="6"/>
        <v>0</v>
      </c>
      <c r="J24" s="12">
        <f t="shared" si="6"/>
        <v>0</v>
      </c>
      <c r="K24" s="12">
        <f t="shared" si="6"/>
        <v>0</v>
      </c>
      <c r="L24" s="12">
        <f t="shared" si="6"/>
        <v>0</v>
      </c>
      <c r="M24" s="12">
        <f t="shared" si="6"/>
        <v>0</v>
      </c>
      <c r="N24" s="12">
        <f t="shared" si="6"/>
        <v>0</v>
      </c>
      <c r="O24" s="12">
        <f t="shared" si="6"/>
        <v>0</v>
      </c>
      <c r="P24" s="12">
        <f t="shared" si="6"/>
        <v>0</v>
      </c>
      <c r="Q24" s="12">
        <f t="shared" si="6"/>
        <v>0</v>
      </c>
      <c r="R24" s="12">
        <f t="shared" si="6"/>
        <v>0</v>
      </c>
      <c r="S24" s="12">
        <f t="shared" si="6"/>
        <v>0</v>
      </c>
      <c r="T24" s="12">
        <f t="shared" si="6"/>
        <v>0</v>
      </c>
      <c r="U24" s="12">
        <f t="shared" si="6"/>
        <v>0</v>
      </c>
      <c r="V24" s="12">
        <f t="shared" si="6"/>
        <v>0</v>
      </c>
      <c r="W24" s="12">
        <f t="shared" si="6"/>
        <v>0</v>
      </c>
      <c r="X24" s="12">
        <f t="shared" si="6"/>
        <v>0</v>
      </c>
      <c r="Y24" s="12">
        <f t="shared" si="6"/>
        <v>0</v>
      </c>
      <c r="Z24" s="12">
        <f t="shared" si="6"/>
        <v>0</v>
      </c>
      <c r="AA24" s="12">
        <f t="shared" si="6"/>
        <v>0</v>
      </c>
      <c r="AB24" s="12">
        <f t="shared" si="6"/>
        <v>0</v>
      </c>
      <c r="AC24" s="12">
        <f t="shared" si="6"/>
        <v>0</v>
      </c>
      <c r="AD24" s="12">
        <f t="shared" si="6"/>
        <v>0</v>
      </c>
      <c r="AE24" s="12">
        <f t="shared" si="6"/>
        <v>0</v>
      </c>
      <c r="AF24" s="12">
        <f t="shared" si="6"/>
        <v>0</v>
      </c>
      <c r="AG24" s="12">
        <f t="shared" si="6"/>
        <v>0</v>
      </c>
      <c r="AH24" s="12">
        <f t="shared" si="6"/>
        <v>0</v>
      </c>
      <c r="AI24" s="12">
        <f t="shared" si="6"/>
        <v>0</v>
      </c>
      <c r="AJ24" s="12">
        <f t="shared" si="6"/>
        <v>0</v>
      </c>
      <c r="AK24" s="12">
        <f t="shared" si="6"/>
        <v>0</v>
      </c>
      <c r="AL24" s="12">
        <f t="shared" si="6"/>
        <v>0</v>
      </c>
      <c r="AM24" s="12">
        <f t="shared" si="6"/>
        <v>0</v>
      </c>
      <c r="AN24" s="12">
        <f t="shared" si="6"/>
        <v>0</v>
      </c>
      <c r="AO24" s="12">
        <f t="shared" si="6"/>
        <v>0</v>
      </c>
      <c r="AP24" s="12">
        <f t="shared" si="6"/>
        <v>0</v>
      </c>
      <c r="AQ24" s="12">
        <f t="shared" si="6"/>
        <v>0</v>
      </c>
      <c r="AR24" s="12">
        <f t="shared" si="6"/>
        <v>0</v>
      </c>
      <c r="AS24" s="12">
        <f t="shared" si="6"/>
        <v>0</v>
      </c>
      <c r="AT24" s="12">
        <f t="shared" si="6"/>
        <v>0</v>
      </c>
      <c r="AU24" s="12">
        <f t="shared" si="6"/>
        <v>0</v>
      </c>
      <c r="AV24" s="22"/>
      <c r="AW24" s="22"/>
      <c r="AX24" s="22"/>
      <c r="AY24" s="22"/>
      <c r="AZ24" s="22"/>
      <c r="BA24" s="22"/>
      <c r="BB24" s="22"/>
      <c r="BC24" s="22"/>
      <c r="BD24" s="22"/>
      <c r="BE24" s="22"/>
      <c r="BF24" s="22"/>
      <c r="BG24" s="22"/>
      <c r="BH24" s="22"/>
      <c r="BI24" s="22"/>
      <c r="BJ24" s="22"/>
      <c r="BK24" s="22"/>
      <c r="BL24" s="22"/>
      <c r="BM24" s="22"/>
      <c r="BN24" s="22"/>
      <c r="BO24" s="22"/>
    </row>
    <row r="25" spans="2:75" s="6" customFormat="1" ht="11.25" customHeight="1">
      <c r="B25" s="112"/>
      <c r="C25" s="113"/>
      <c r="D25" s="109" t="s">
        <v>87</v>
      </c>
      <c r="E25" s="109"/>
      <c r="F25" s="109"/>
      <c r="G25" s="12">
        <f t="shared" ref="G25:AU25" si="7">SUMIF($E$10:$E$20,"=asistent",G$10:G$20)</f>
        <v>0</v>
      </c>
      <c r="H25" s="12">
        <f t="shared" si="7"/>
        <v>0</v>
      </c>
      <c r="I25" s="12">
        <f t="shared" si="7"/>
        <v>0</v>
      </c>
      <c r="J25" s="12">
        <f t="shared" si="7"/>
        <v>0</v>
      </c>
      <c r="K25" s="12">
        <f t="shared" si="7"/>
        <v>0</v>
      </c>
      <c r="L25" s="12">
        <f t="shared" si="7"/>
        <v>0</v>
      </c>
      <c r="M25" s="12">
        <f t="shared" si="7"/>
        <v>0</v>
      </c>
      <c r="N25" s="12">
        <f t="shared" si="7"/>
        <v>0</v>
      </c>
      <c r="O25" s="12">
        <f t="shared" si="7"/>
        <v>0</v>
      </c>
      <c r="P25" s="12">
        <f t="shared" si="7"/>
        <v>0</v>
      </c>
      <c r="Q25" s="12">
        <f t="shared" si="7"/>
        <v>0</v>
      </c>
      <c r="R25" s="12">
        <f t="shared" si="7"/>
        <v>0</v>
      </c>
      <c r="S25" s="12">
        <f t="shared" si="7"/>
        <v>0</v>
      </c>
      <c r="T25" s="12">
        <f t="shared" si="7"/>
        <v>0</v>
      </c>
      <c r="U25" s="12">
        <f t="shared" si="7"/>
        <v>0</v>
      </c>
      <c r="V25" s="12">
        <f t="shared" si="7"/>
        <v>0</v>
      </c>
      <c r="W25" s="12">
        <f t="shared" si="7"/>
        <v>0</v>
      </c>
      <c r="X25" s="12">
        <f t="shared" si="7"/>
        <v>0</v>
      </c>
      <c r="Y25" s="12">
        <f t="shared" si="7"/>
        <v>0</v>
      </c>
      <c r="Z25" s="12">
        <f t="shared" si="7"/>
        <v>0</v>
      </c>
      <c r="AA25" s="12">
        <f t="shared" si="7"/>
        <v>0</v>
      </c>
      <c r="AB25" s="12">
        <f t="shared" si="7"/>
        <v>0</v>
      </c>
      <c r="AC25" s="12">
        <f t="shared" si="7"/>
        <v>0</v>
      </c>
      <c r="AD25" s="12">
        <f t="shared" si="7"/>
        <v>0</v>
      </c>
      <c r="AE25" s="12">
        <f t="shared" si="7"/>
        <v>0</v>
      </c>
      <c r="AF25" s="12">
        <f t="shared" si="7"/>
        <v>0</v>
      </c>
      <c r="AG25" s="12">
        <f t="shared" si="7"/>
        <v>0</v>
      </c>
      <c r="AH25" s="12">
        <f t="shared" si="7"/>
        <v>0</v>
      </c>
      <c r="AI25" s="12">
        <f t="shared" si="7"/>
        <v>0</v>
      </c>
      <c r="AJ25" s="12">
        <f t="shared" si="7"/>
        <v>0</v>
      </c>
      <c r="AK25" s="12">
        <f t="shared" si="7"/>
        <v>0</v>
      </c>
      <c r="AL25" s="12">
        <f t="shared" si="7"/>
        <v>0</v>
      </c>
      <c r="AM25" s="12">
        <f t="shared" si="7"/>
        <v>0</v>
      </c>
      <c r="AN25" s="12">
        <f t="shared" si="7"/>
        <v>0</v>
      </c>
      <c r="AO25" s="12">
        <f t="shared" si="7"/>
        <v>0</v>
      </c>
      <c r="AP25" s="12">
        <f t="shared" si="7"/>
        <v>0</v>
      </c>
      <c r="AQ25" s="12">
        <f t="shared" si="7"/>
        <v>0</v>
      </c>
      <c r="AR25" s="12">
        <f t="shared" si="7"/>
        <v>0</v>
      </c>
      <c r="AS25" s="12">
        <f t="shared" si="7"/>
        <v>0</v>
      </c>
      <c r="AT25" s="12">
        <f t="shared" si="7"/>
        <v>0</v>
      </c>
      <c r="AU25" s="12">
        <f t="shared" si="7"/>
        <v>0</v>
      </c>
      <c r="AV25" s="22"/>
      <c r="AW25" s="22"/>
      <c r="AX25" s="22"/>
      <c r="AY25" s="22"/>
      <c r="AZ25" s="22"/>
      <c r="BA25" s="22"/>
      <c r="BB25" s="22"/>
      <c r="BC25" s="22"/>
      <c r="BD25" s="22"/>
      <c r="BE25" s="22"/>
      <c r="BF25" s="22"/>
      <c r="BG25" s="22"/>
      <c r="BH25" s="22"/>
      <c r="BI25" s="22"/>
      <c r="BJ25" s="22"/>
      <c r="BK25" s="22"/>
      <c r="BL25" s="22"/>
      <c r="BM25" s="22"/>
      <c r="BN25" s="22"/>
      <c r="BO25" s="22"/>
    </row>
    <row r="26" spans="2:75" s="6" customFormat="1" ht="11.25" customHeight="1">
      <c r="B26" s="112"/>
      <c r="C26" s="113"/>
      <c r="D26" s="109" t="s">
        <v>88</v>
      </c>
      <c r="E26" s="109"/>
      <c r="F26" s="109"/>
      <c r="G26" s="12">
        <f t="shared" ref="G26:AU26" si="8">SUMIF($E$10:$E$20,"=preparator",G$10:G$20)</f>
        <v>0</v>
      </c>
      <c r="H26" s="12">
        <f t="shared" si="8"/>
        <v>0</v>
      </c>
      <c r="I26" s="12">
        <f t="shared" si="8"/>
        <v>0</v>
      </c>
      <c r="J26" s="12">
        <f t="shared" si="8"/>
        <v>0</v>
      </c>
      <c r="K26" s="12">
        <f t="shared" si="8"/>
        <v>0</v>
      </c>
      <c r="L26" s="12">
        <f t="shared" si="8"/>
        <v>0</v>
      </c>
      <c r="M26" s="12">
        <f t="shared" si="8"/>
        <v>0</v>
      </c>
      <c r="N26" s="12">
        <f t="shared" si="8"/>
        <v>0</v>
      </c>
      <c r="O26" s="12">
        <f t="shared" si="8"/>
        <v>0</v>
      </c>
      <c r="P26" s="12">
        <f t="shared" si="8"/>
        <v>0</v>
      </c>
      <c r="Q26" s="12">
        <f t="shared" si="8"/>
        <v>0</v>
      </c>
      <c r="R26" s="12">
        <f t="shared" si="8"/>
        <v>0</v>
      </c>
      <c r="S26" s="12">
        <f t="shared" si="8"/>
        <v>0</v>
      </c>
      <c r="T26" s="12">
        <f t="shared" si="8"/>
        <v>0</v>
      </c>
      <c r="U26" s="12">
        <f t="shared" si="8"/>
        <v>0</v>
      </c>
      <c r="V26" s="12">
        <f t="shared" si="8"/>
        <v>0</v>
      </c>
      <c r="W26" s="12">
        <f t="shared" si="8"/>
        <v>0</v>
      </c>
      <c r="X26" s="12">
        <f t="shared" si="8"/>
        <v>0</v>
      </c>
      <c r="Y26" s="12">
        <f t="shared" si="8"/>
        <v>0</v>
      </c>
      <c r="Z26" s="12">
        <f t="shared" si="8"/>
        <v>0</v>
      </c>
      <c r="AA26" s="12">
        <f t="shared" si="8"/>
        <v>0</v>
      </c>
      <c r="AB26" s="12">
        <f t="shared" si="8"/>
        <v>0</v>
      </c>
      <c r="AC26" s="12">
        <f t="shared" si="8"/>
        <v>0</v>
      </c>
      <c r="AD26" s="12">
        <f t="shared" si="8"/>
        <v>0</v>
      </c>
      <c r="AE26" s="12">
        <f t="shared" si="8"/>
        <v>0</v>
      </c>
      <c r="AF26" s="12">
        <f t="shared" si="8"/>
        <v>0</v>
      </c>
      <c r="AG26" s="12">
        <f t="shared" si="8"/>
        <v>0</v>
      </c>
      <c r="AH26" s="12">
        <f t="shared" si="8"/>
        <v>0</v>
      </c>
      <c r="AI26" s="12">
        <f t="shared" si="8"/>
        <v>0</v>
      </c>
      <c r="AJ26" s="12">
        <f t="shared" si="8"/>
        <v>0</v>
      </c>
      <c r="AK26" s="12">
        <f t="shared" si="8"/>
        <v>0</v>
      </c>
      <c r="AL26" s="12">
        <f t="shared" si="8"/>
        <v>0</v>
      </c>
      <c r="AM26" s="12">
        <f t="shared" si="8"/>
        <v>0</v>
      </c>
      <c r="AN26" s="12">
        <f t="shared" si="8"/>
        <v>0</v>
      </c>
      <c r="AO26" s="12">
        <f t="shared" si="8"/>
        <v>0</v>
      </c>
      <c r="AP26" s="12">
        <f t="shared" si="8"/>
        <v>0</v>
      </c>
      <c r="AQ26" s="12">
        <f t="shared" si="8"/>
        <v>0</v>
      </c>
      <c r="AR26" s="12">
        <f t="shared" si="8"/>
        <v>0</v>
      </c>
      <c r="AS26" s="12">
        <f t="shared" si="8"/>
        <v>0</v>
      </c>
      <c r="AT26" s="12">
        <f t="shared" si="8"/>
        <v>0</v>
      </c>
      <c r="AU26" s="12">
        <f t="shared" si="8"/>
        <v>0</v>
      </c>
      <c r="AV26" s="22"/>
      <c r="AW26" s="22"/>
      <c r="AX26" s="22"/>
      <c r="AY26" s="22"/>
      <c r="AZ26" s="22"/>
      <c r="BA26" s="22"/>
      <c r="BB26" s="22"/>
      <c r="BC26" s="22"/>
      <c r="BD26" s="22"/>
      <c r="BE26" s="22"/>
      <c r="BF26" s="22"/>
      <c r="BG26" s="22"/>
      <c r="BH26" s="22"/>
      <c r="BI26" s="22"/>
      <c r="BJ26" s="22"/>
      <c r="BK26" s="22"/>
      <c r="BL26" s="22"/>
      <c r="BM26" s="22"/>
      <c r="BN26" s="22"/>
      <c r="BO26" s="22"/>
    </row>
    <row r="27" spans="2:75" s="6" customFormat="1" ht="11.25" customHeight="1">
      <c r="B27" s="112"/>
      <c r="C27" s="113"/>
      <c r="D27" s="109" t="s">
        <v>70</v>
      </c>
      <c r="E27" s="109"/>
      <c r="F27" s="109"/>
      <c r="G27" s="12">
        <f t="shared" ref="G27:AU27" si="9">SUMIF($E$10:$E$20,"=CS I",G$10:G$20)</f>
        <v>0</v>
      </c>
      <c r="H27" s="12">
        <f t="shared" si="9"/>
        <v>0</v>
      </c>
      <c r="I27" s="12">
        <f t="shared" si="9"/>
        <v>0</v>
      </c>
      <c r="J27" s="12">
        <f t="shared" si="9"/>
        <v>0</v>
      </c>
      <c r="K27" s="12">
        <f t="shared" si="9"/>
        <v>0</v>
      </c>
      <c r="L27" s="12">
        <f t="shared" si="9"/>
        <v>0</v>
      </c>
      <c r="M27" s="12">
        <f t="shared" si="9"/>
        <v>0</v>
      </c>
      <c r="N27" s="12">
        <f t="shared" si="9"/>
        <v>0</v>
      </c>
      <c r="O27" s="12">
        <f t="shared" si="9"/>
        <v>0</v>
      </c>
      <c r="P27" s="12">
        <f t="shared" si="9"/>
        <v>0</v>
      </c>
      <c r="Q27" s="12">
        <f t="shared" si="9"/>
        <v>0</v>
      </c>
      <c r="R27" s="12">
        <f t="shared" si="9"/>
        <v>0</v>
      </c>
      <c r="S27" s="12">
        <f t="shared" si="9"/>
        <v>0</v>
      </c>
      <c r="T27" s="12">
        <f t="shared" si="9"/>
        <v>0</v>
      </c>
      <c r="U27" s="12">
        <f t="shared" si="9"/>
        <v>0</v>
      </c>
      <c r="V27" s="12">
        <f t="shared" si="9"/>
        <v>0</v>
      </c>
      <c r="W27" s="12">
        <f t="shared" si="9"/>
        <v>0</v>
      </c>
      <c r="X27" s="12">
        <f t="shared" si="9"/>
        <v>0</v>
      </c>
      <c r="Y27" s="12">
        <f t="shared" si="9"/>
        <v>0</v>
      </c>
      <c r="Z27" s="12">
        <f t="shared" si="9"/>
        <v>0</v>
      </c>
      <c r="AA27" s="12">
        <f t="shared" si="9"/>
        <v>0</v>
      </c>
      <c r="AB27" s="12">
        <f t="shared" si="9"/>
        <v>0</v>
      </c>
      <c r="AC27" s="12">
        <f t="shared" si="9"/>
        <v>0</v>
      </c>
      <c r="AD27" s="12">
        <f t="shared" si="9"/>
        <v>0</v>
      </c>
      <c r="AE27" s="12">
        <f t="shared" si="9"/>
        <v>0</v>
      </c>
      <c r="AF27" s="12">
        <f t="shared" si="9"/>
        <v>0</v>
      </c>
      <c r="AG27" s="12">
        <f t="shared" si="9"/>
        <v>0</v>
      </c>
      <c r="AH27" s="12">
        <f t="shared" si="9"/>
        <v>0</v>
      </c>
      <c r="AI27" s="12">
        <f t="shared" si="9"/>
        <v>0</v>
      </c>
      <c r="AJ27" s="12">
        <f t="shared" si="9"/>
        <v>0</v>
      </c>
      <c r="AK27" s="12">
        <f t="shared" si="9"/>
        <v>0</v>
      </c>
      <c r="AL27" s="12">
        <f t="shared" si="9"/>
        <v>0</v>
      </c>
      <c r="AM27" s="12">
        <f t="shared" si="9"/>
        <v>0</v>
      </c>
      <c r="AN27" s="12">
        <f t="shared" si="9"/>
        <v>0</v>
      </c>
      <c r="AO27" s="12">
        <f t="shared" si="9"/>
        <v>0</v>
      </c>
      <c r="AP27" s="12">
        <f t="shared" si="9"/>
        <v>0</v>
      </c>
      <c r="AQ27" s="12">
        <f t="shared" si="9"/>
        <v>0</v>
      </c>
      <c r="AR27" s="12">
        <f t="shared" si="9"/>
        <v>0</v>
      </c>
      <c r="AS27" s="12">
        <f t="shared" si="9"/>
        <v>0</v>
      </c>
      <c r="AT27" s="12">
        <f t="shared" si="9"/>
        <v>0</v>
      </c>
      <c r="AU27" s="12">
        <f t="shared" si="9"/>
        <v>0</v>
      </c>
      <c r="AV27" s="22"/>
      <c r="AW27" s="22"/>
      <c r="AX27" s="22"/>
      <c r="AY27" s="22"/>
      <c r="AZ27" s="22"/>
      <c r="BA27" s="22"/>
      <c r="BB27" s="22"/>
      <c r="BC27" s="22"/>
      <c r="BD27" s="22"/>
      <c r="BE27" s="22"/>
      <c r="BF27" s="22"/>
      <c r="BG27" s="22"/>
      <c r="BH27" s="22"/>
      <c r="BI27" s="22"/>
      <c r="BJ27" s="22"/>
      <c r="BK27" s="22"/>
      <c r="BL27" s="22"/>
      <c r="BM27" s="22"/>
      <c r="BN27" s="22"/>
      <c r="BO27" s="22"/>
    </row>
    <row r="28" spans="2:75" s="6" customFormat="1" ht="11.25" customHeight="1">
      <c r="B28" s="112"/>
      <c r="C28" s="113"/>
      <c r="D28" s="109" t="s">
        <v>71</v>
      </c>
      <c r="E28" s="109"/>
      <c r="F28" s="109"/>
      <c r="G28" s="12">
        <f t="shared" ref="G28:AU28" si="10">SUMIF($E$10:$E$20,"=CS II",G$10:G$20)</f>
        <v>0</v>
      </c>
      <c r="H28" s="12">
        <f t="shared" si="10"/>
        <v>0</v>
      </c>
      <c r="I28" s="12">
        <f t="shared" si="10"/>
        <v>0</v>
      </c>
      <c r="J28" s="12">
        <f t="shared" si="10"/>
        <v>0</v>
      </c>
      <c r="K28" s="12">
        <f t="shared" si="10"/>
        <v>0</v>
      </c>
      <c r="L28" s="12">
        <f t="shared" si="10"/>
        <v>0</v>
      </c>
      <c r="M28" s="12">
        <f t="shared" si="10"/>
        <v>0</v>
      </c>
      <c r="N28" s="12">
        <f t="shared" si="10"/>
        <v>0</v>
      </c>
      <c r="O28" s="12">
        <f t="shared" si="10"/>
        <v>0</v>
      </c>
      <c r="P28" s="12">
        <f t="shared" si="10"/>
        <v>0</v>
      </c>
      <c r="Q28" s="12">
        <f t="shared" si="10"/>
        <v>0</v>
      </c>
      <c r="R28" s="12">
        <f t="shared" si="10"/>
        <v>0</v>
      </c>
      <c r="S28" s="12">
        <f t="shared" si="10"/>
        <v>0</v>
      </c>
      <c r="T28" s="12">
        <f t="shared" si="10"/>
        <v>0</v>
      </c>
      <c r="U28" s="12">
        <f t="shared" si="10"/>
        <v>0</v>
      </c>
      <c r="V28" s="12">
        <f t="shared" si="10"/>
        <v>0</v>
      </c>
      <c r="W28" s="12">
        <f t="shared" si="10"/>
        <v>0</v>
      </c>
      <c r="X28" s="12">
        <f t="shared" si="10"/>
        <v>0</v>
      </c>
      <c r="Y28" s="12">
        <f t="shared" si="10"/>
        <v>0</v>
      </c>
      <c r="Z28" s="12">
        <f t="shared" si="10"/>
        <v>0</v>
      </c>
      <c r="AA28" s="12">
        <f t="shared" si="10"/>
        <v>0</v>
      </c>
      <c r="AB28" s="12">
        <f t="shared" si="10"/>
        <v>0</v>
      </c>
      <c r="AC28" s="12">
        <f t="shared" si="10"/>
        <v>0</v>
      </c>
      <c r="AD28" s="12">
        <f t="shared" si="10"/>
        <v>0</v>
      </c>
      <c r="AE28" s="12">
        <f t="shared" si="10"/>
        <v>0</v>
      </c>
      <c r="AF28" s="12">
        <f t="shared" si="10"/>
        <v>0</v>
      </c>
      <c r="AG28" s="12">
        <f t="shared" si="10"/>
        <v>0</v>
      </c>
      <c r="AH28" s="12">
        <f t="shared" si="10"/>
        <v>0</v>
      </c>
      <c r="AI28" s="12">
        <f t="shared" si="10"/>
        <v>0</v>
      </c>
      <c r="AJ28" s="12">
        <f t="shared" si="10"/>
        <v>0</v>
      </c>
      <c r="AK28" s="12">
        <f t="shared" si="10"/>
        <v>0</v>
      </c>
      <c r="AL28" s="12">
        <f t="shared" si="10"/>
        <v>0</v>
      </c>
      <c r="AM28" s="12">
        <f t="shared" si="10"/>
        <v>0</v>
      </c>
      <c r="AN28" s="12">
        <f t="shared" si="10"/>
        <v>0</v>
      </c>
      <c r="AO28" s="12">
        <f t="shared" si="10"/>
        <v>0</v>
      </c>
      <c r="AP28" s="12">
        <f t="shared" si="10"/>
        <v>0</v>
      </c>
      <c r="AQ28" s="12">
        <f t="shared" si="10"/>
        <v>0</v>
      </c>
      <c r="AR28" s="12">
        <f t="shared" si="10"/>
        <v>0</v>
      </c>
      <c r="AS28" s="12">
        <f t="shared" si="10"/>
        <v>0</v>
      </c>
      <c r="AT28" s="12">
        <f t="shared" si="10"/>
        <v>0</v>
      </c>
      <c r="AU28" s="12">
        <f t="shared" si="10"/>
        <v>0</v>
      </c>
      <c r="AV28" s="22"/>
      <c r="AW28" s="22"/>
      <c r="AX28" s="22"/>
      <c r="AY28" s="22"/>
      <c r="AZ28" s="22"/>
      <c r="BA28" s="22"/>
      <c r="BB28" s="22"/>
      <c r="BC28" s="22"/>
      <c r="BD28" s="22"/>
      <c r="BE28" s="22"/>
      <c r="BF28" s="22"/>
      <c r="BG28" s="22"/>
      <c r="BH28" s="22"/>
      <c r="BI28" s="22"/>
      <c r="BJ28" s="22"/>
      <c r="BK28" s="22"/>
      <c r="BL28" s="22"/>
      <c r="BM28" s="22"/>
      <c r="BN28" s="22"/>
      <c r="BO28" s="22"/>
    </row>
    <row r="29" spans="2:75" s="6" customFormat="1" ht="11.25" customHeight="1">
      <c r="B29" s="112"/>
      <c r="C29" s="113"/>
      <c r="D29" s="109" t="s">
        <v>72</v>
      </c>
      <c r="E29" s="109"/>
      <c r="F29" s="109"/>
      <c r="G29" s="12">
        <f t="shared" ref="G29:AU29" si="11">SUMIF($E$10:$E$20,"=CS III",G$10:G$20)</f>
        <v>0</v>
      </c>
      <c r="H29" s="12">
        <f t="shared" si="11"/>
        <v>0</v>
      </c>
      <c r="I29" s="12">
        <f t="shared" si="11"/>
        <v>0</v>
      </c>
      <c r="J29" s="12">
        <f t="shared" si="11"/>
        <v>0</v>
      </c>
      <c r="K29" s="12">
        <f t="shared" si="11"/>
        <v>0</v>
      </c>
      <c r="L29" s="12">
        <f t="shared" si="11"/>
        <v>0</v>
      </c>
      <c r="M29" s="12">
        <f t="shared" si="11"/>
        <v>0</v>
      </c>
      <c r="N29" s="12">
        <f t="shared" si="11"/>
        <v>0</v>
      </c>
      <c r="O29" s="12">
        <f t="shared" si="11"/>
        <v>0</v>
      </c>
      <c r="P29" s="12">
        <f t="shared" si="11"/>
        <v>0</v>
      </c>
      <c r="Q29" s="12">
        <f t="shared" si="11"/>
        <v>0</v>
      </c>
      <c r="R29" s="12">
        <f t="shared" si="11"/>
        <v>0</v>
      </c>
      <c r="S29" s="12">
        <f t="shared" si="11"/>
        <v>0</v>
      </c>
      <c r="T29" s="12">
        <f t="shared" si="11"/>
        <v>0</v>
      </c>
      <c r="U29" s="12">
        <f t="shared" si="11"/>
        <v>0</v>
      </c>
      <c r="V29" s="12">
        <f t="shared" si="11"/>
        <v>0</v>
      </c>
      <c r="W29" s="12">
        <f t="shared" si="11"/>
        <v>0</v>
      </c>
      <c r="X29" s="12">
        <f t="shared" si="11"/>
        <v>0</v>
      </c>
      <c r="Y29" s="12">
        <f t="shared" si="11"/>
        <v>0</v>
      </c>
      <c r="Z29" s="12">
        <f t="shared" si="11"/>
        <v>0</v>
      </c>
      <c r="AA29" s="12">
        <f t="shared" si="11"/>
        <v>0</v>
      </c>
      <c r="AB29" s="12">
        <f t="shared" si="11"/>
        <v>0</v>
      </c>
      <c r="AC29" s="12">
        <f t="shared" si="11"/>
        <v>0</v>
      </c>
      <c r="AD29" s="12">
        <f t="shared" si="11"/>
        <v>0</v>
      </c>
      <c r="AE29" s="12">
        <f t="shared" si="11"/>
        <v>0</v>
      </c>
      <c r="AF29" s="12">
        <f t="shared" si="11"/>
        <v>0</v>
      </c>
      <c r="AG29" s="12">
        <f t="shared" si="11"/>
        <v>0</v>
      </c>
      <c r="AH29" s="12">
        <f t="shared" si="11"/>
        <v>0</v>
      </c>
      <c r="AI29" s="12">
        <f t="shared" si="11"/>
        <v>0</v>
      </c>
      <c r="AJ29" s="12">
        <f t="shared" si="11"/>
        <v>0</v>
      </c>
      <c r="AK29" s="12">
        <f t="shared" si="11"/>
        <v>0</v>
      </c>
      <c r="AL29" s="12">
        <f t="shared" si="11"/>
        <v>0</v>
      </c>
      <c r="AM29" s="12">
        <f t="shared" si="11"/>
        <v>0</v>
      </c>
      <c r="AN29" s="12">
        <f t="shared" si="11"/>
        <v>0</v>
      </c>
      <c r="AO29" s="12">
        <f t="shared" si="11"/>
        <v>0</v>
      </c>
      <c r="AP29" s="12">
        <f t="shared" si="11"/>
        <v>0</v>
      </c>
      <c r="AQ29" s="12">
        <f t="shared" si="11"/>
        <v>0</v>
      </c>
      <c r="AR29" s="12">
        <f t="shared" si="11"/>
        <v>0</v>
      </c>
      <c r="AS29" s="12">
        <f t="shared" si="11"/>
        <v>0</v>
      </c>
      <c r="AT29" s="12">
        <f t="shared" si="11"/>
        <v>0</v>
      </c>
      <c r="AU29" s="12">
        <f t="shared" si="11"/>
        <v>0</v>
      </c>
      <c r="AV29" s="22"/>
      <c r="AW29" s="22"/>
      <c r="AX29" s="22"/>
      <c r="AY29" s="22"/>
      <c r="AZ29" s="22"/>
      <c r="BA29" s="22"/>
      <c r="BB29" s="22"/>
      <c r="BC29" s="22"/>
      <c r="BD29" s="22"/>
      <c r="BE29" s="22"/>
      <c r="BF29" s="22"/>
      <c r="BG29" s="22"/>
      <c r="BH29" s="22"/>
      <c r="BI29" s="22"/>
      <c r="BJ29" s="22"/>
      <c r="BK29" s="22"/>
      <c r="BL29" s="22"/>
      <c r="BM29" s="22"/>
      <c r="BN29" s="22"/>
      <c r="BO29" s="22"/>
    </row>
    <row r="30" spans="2:75" s="6" customFormat="1" ht="11.25" customHeight="1">
      <c r="B30" s="112"/>
      <c r="C30" s="113"/>
      <c r="D30" s="109" t="s">
        <v>89</v>
      </c>
      <c r="E30" s="109"/>
      <c r="F30" s="109"/>
      <c r="G30" s="12">
        <f t="shared" ref="G30:AU30" si="12">SUMIF($E$10:$E$20,"=Cercetator",G$10:G$20)</f>
        <v>0</v>
      </c>
      <c r="H30" s="12">
        <f t="shared" si="12"/>
        <v>0</v>
      </c>
      <c r="I30" s="12">
        <f t="shared" si="12"/>
        <v>0</v>
      </c>
      <c r="J30" s="12">
        <f t="shared" si="12"/>
        <v>0</v>
      </c>
      <c r="K30" s="12">
        <f t="shared" si="12"/>
        <v>0</v>
      </c>
      <c r="L30" s="12">
        <f t="shared" si="12"/>
        <v>0</v>
      </c>
      <c r="M30" s="12">
        <f t="shared" si="12"/>
        <v>0</v>
      </c>
      <c r="N30" s="12">
        <f t="shared" si="12"/>
        <v>0</v>
      </c>
      <c r="O30" s="12">
        <f t="shared" si="12"/>
        <v>0</v>
      </c>
      <c r="P30" s="12">
        <f t="shared" si="12"/>
        <v>0</v>
      </c>
      <c r="Q30" s="12">
        <f t="shared" si="12"/>
        <v>0</v>
      </c>
      <c r="R30" s="12">
        <f t="shared" si="12"/>
        <v>0</v>
      </c>
      <c r="S30" s="12">
        <f t="shared" si="12"/>
        <v>0</v>
      </c>
      <c r="T30" s="12">
        <f t="shared" si="12"/>
        <v>0</v>
      </c>
      <c r="U30" s="12">
        <f t="shared" si="12"/>
        <v>0</v>
      </c>
      <c r="V30" s="12">
        <f t="shared" si="12"/>
        <v>0</v>
      </c>
      <c r="W30" s="12">
        <f t="shared" si="12"/>
        <v>0</v>
      </c>
      <c r="X30" s="12">
        <f t="shared" si="12"/>
        <v>0</v>
      </c>
      <c r="Y30" s="12">
        <f t="shared" si="12"/>
        <v>0</v>
      </c>
      <c r="Z30" s="12">
        <f t="shared" si="12"/>
        <v>0</v>
      </c>
      <c r="AA30" s="12">
        <f t="shared" si="12"/>
        <v>0</v>
      </c>
      <c r="AB30" s="12">
        <f t="shared" si="12"/>
        <v>0</v>
      </c>
      <c r="AC30" s="12">
        <f t="shared" si="12"/>
        <v>0</v>
      </c>
      <c r="AD30" s="12">
        <f t="shared" si="12"/>
        <v>0</v>
      </c>
      <c r="AE30" s="12">
        <f t="shared" si="12"/>
        <v>0</v>
      </c>
      <c r="AF30" s="12">
        <f t="shared" si="12"/>
        <v>0</v>
      </c>
      <c r="AG30" s="12">
        <f t="shared" si="12"/>
        <v>0</v>
      </c>
      <c r="AH30" s="12">
        <f t="shared" si="12"/>
        <v>0</v>
      </c>
      <c r="AI30" s="12">
        <f t="shared" si="12"/>
        <v>0</v>
      </c>
      <c r="AJ30" s="12">
        <f t="shared" si="12"/>
        <v>0</v>
      </c>
      <c r="AK30" s="12">
        <f t="shared" si="12"/>
        <v>0</v>
      </c>
      <c r="AL30" s="12">
        <f t="shared" si="12"/>
        <v>0</v>
      </c>
      <c r="AM30" s="12">
        <f t="shared" si="12"/>
        <v>0</v>
      </c>
      <c r="AN30" s="12">
        <f t="shared" si="12"/>
        <v>0</v>
      </c>
      <c r="AO30" s="12">
        <f t="shared" si="12"/>
        <v>0</v>
      </c>
      <c r="AP30" s="12">
        <f t="shared" si="12"/>
        <v>0</v>
      </c>
      <c r="AQ30" s="12">
        <f t="shared" si="12"/>
        <v>0</v>
      </c>
      <c r="AR30" s="12">
        <f t="shared" si="12"/>
        <v>0</v>
      </c>
      <c r="AS30" s="12">
        <f t="shared" si="12"/>
        <v>0</v>
      </c>
      <c r="AT30" s="12">
        <f t="shared" si="12"/>
        <v>0</v>
      </c>
      <c r="AU30" s="12">
        <f t="shared" si="12"/>
        <v>0</v>
      </c>
      <c r="AV30" s="22"/>
      <c r="AW30" s="22"/>
      <c r="AX30" s="22"/>
      <c r="AY30" s="22"/>
      <c r="AZ30" s="22"/>
      <c r="BA30" s="22"/>
      <c r="BB30" s="22"/>
      <c r="BC30" s="22"/>
      <c r="BD30" s="22"/>
      <c r="BE30" s="22"/>
      <c r="BF30" s="22"/>
      <c r="BG30" s="22"/>
      <c r="BH30" s="22"/>
      <c r="BI30" s="22"/>
      <c r="BJ30" s="22"/>
      <c r="BK30" s="22"/>
      <c r="BL30" s="22"/>
      <c r="BM30" s="22"/>
      <c r="BN30" s="22"/>
      <c r="BO30" s="22"/>
    </row>
    <row r="31" spans="2:75" s="6" customFormat="1" ht="10.5" customHeight="1">
      <c r="B31" s="114"/>
      <c r="C31" s="115"/>
      <c r="D31" s="109" t="s">
        <v>74</v>
      </c>
      <c r="E31" s="109"/>
      <c r="F31" s="109"/>
      <c r="G31" s="12">
        <f t="shared" ref="G31:AU31" si="13">SUMIF($E$10:$E$20,"=asistent cercetare",G$10:G$20)</f>
        <v>0</v>
      </c>
      <c r="H31" s="12">
        <f t="shared" si="13"/>
        <v>0</v>
      </c>
      <c r="I31" s="12">
        <f t="shared" si="13"/>
        <v>0</v>
      </c>
      <c r="J31" s="12">
        <f t="shared" si="13"/>
        <v>0</v>
      </c>
      <c r="K31" s="12">
        <f t="shared" si="13"/>
        <v>0</v>
      </c>
      <c r="L31" s="12">
        <f t="shared" si="13"/>
        <v>0</v>
      </c>
      <c r="M31" s="12">
        <f t="shared" si="13"/>
        <v>0</v>
      </c>
      <c r="N31" s="12">
        <f t="shared" si="13"/>
        <v>0</v>
      </c>
      <c r="O31" s="12">
        <f t="shared" si="13"/>
        <v>0</v>
      </c>
      <c r="P31" s="12">
        <f t="shared" si="13"/>
        <v>0</v>
      </c>
      <c r="Q31" s="12">
        <f t="shared" si="13"/>
        <v>0</v>
      </c>
      <c r="R31" s="12">
        <f t="shared" si="13"/>
        <v>0</v>
      </c>
      <c r="S31" s="12">
        <f t="shared" si="13"/>
        <v>0</v>
      </c>
      <c r="T31" s="12">
        <f t="shared" si="13"/>
        <v>0</v>
      </c>
      <c r="U31" s="12">
        <f t="shared" si="13"/>
        <v>0</v>
      </c>
      <c r="V31" s="12">
        <f t="shared" si="13"/>
        <v>0</v>
      </c>
      <c r="W31" s="12">
        <f t="shared" si="13"/>
        <v>0</v>
      </c>
      <c r="X31" s="12">
        <f t="shared" si="13"/>
        <v>0</v>
      </c>
      <c r="Y31" s="12">
        <f t="shared" si="13"/>
        <v>0</v>
      </c>
      <c r="Z31" s="12">
        <f t="shared" si="13"/>
        <v>0</v>
      </c>
      <c r="AA31" s="12">
        <f t="shared" si="13"/>
        <v>0</v>
      </c>
      <c r="AB31" s="12">
        <f t="shared" si="13"/>
        <v>0</v>
      </c>
      <c r="AC31" s="12">
        <f t="shared" si="13"/>
        <v>0</v>
      </c>
      <c r="AD31" s="12">
        <f t="shared" si="13"/>
        <v>0</v>
      </c>
      <c r="AE31" s="12">
        <f t="shared" si="13"/>
        <v>0</v>
      </c>
      <c r="AF31" s="12">
        <f t="shared" si="13"/>
        <v>0</v>
      </c>
      <c r="AG31" s="12">
        <f t="shared" si="13"/>
        <v>0</v>
      </c>
      <c r="AH31" s="12">
        <f t="shared" si="13"/>
        <v>0</v>
      </c>
      <c r="AI31" s="12">
        <f t="shared" si="13"/>
        <v>0</v>
      </c>
      <c r="AJ31" s="12">
        <f t="shared" si="13"/>
        <v>0</v>
      </c>
      <c r="AK31" s="12">
        <f t="shared" si="13"/>
        <v>0</v>
      </c>
      <c r="AL31" s="12">
        <f t="shared" si="13"/>
        <v>0</v>
      </c>
      <c r="AM31" s="12">
        <f t="shared" si="13"/>
        <v>0</v>
      </c>
      <c r="AN31" s="12">
        <f t="shared" si="13"/>
        <v>0</v>
      </c>
      <c r="AO31" s="12">
        <f t="shared" si="13"/>
        <v>0</v>
      </c>
      <c r="AP31" s="12">
        <f t="shared" si="13"/>
        <v>0</v>
      </c>
      <c r="AQ31" s="12">
        <f t="shared" si="13"/>
        <v>0</v>
      </c>
      <c r="AR31" s="12">
        <f t="shared" si="13"/>
        <v>0</v>
      </c>
      <c r="AS31" s="12">
        <f t="shared" si="13"/>
        <v>0</v>
      </c>
      <c r="AT31" s="12">
        <f t="shared" si="13"/>
        <v>0</v>
      </c>
      <c r="AU31" s="12">
        <f t="shared" si="13"/>
        <v>0</v>
      </c>
      <c r="AV31" s="22"/>
      <c r="AW31" s="22"/>
      <c r="AX31" s="22"/>
      <c r="AY31" s="22"/>
      <c r="AZ31" s="22"/>
      <c r="BA31" s="22"/>
      <c r="BB31" s="22"/>
      <c r="BC31" s="22"/>
      <c r="BD31" s="22"/>
      <c r="BE31" s="22"/>
      <c r="BF31" s="22"/>
      <c r="BG31" s="22"/>
      <c r="BH31" s="22"/>
      <c r="BI31" s="22"/>
      <c r="BJ31" s="22"/>
      <c r="BK31" s="22"/>
      <c r="BL31" s="22"/>
      <c r="BM31" s="22"/>
      <c r="BN31" s="22"/>
      <c r="BO31" s="22"/>
    </row>
    <row r="32" spans="2:75">
      <c r="AV32" s="4"/>
      <c r="AW32" s="4"/>
      <c r="AX32" s="4"/>
      <c r="AY32" s="4"/>
      <c r="AZ32" s="4"/>
      <c r="BA32" s="4"/>
      <c r="BB32" s="22"/>
      <c r="BC32" s="22"/>
      <c r="BD32" s="22"/>
      <c r="BE32" s="22"/>
      <c r="BF32" s="22"/>
      <c r="BG32" s="22"/>
      <c r="BH32" s="22"/>
      <c r="BI32" s="22"/>
      <c r="BJ32" s="22"/>
      <c r="BK32" s="22"/>
      <c r="BL32" s="4"/>
      <c r="BM32" s="4"/>
      <c r="BN32" s="4"/>
      <c r="BO32" s="4"/>
      <c r="BP32" s="6"/>
    </row>
    <row r="33" spans="3:68">
      <c r="AS33" s="13"/>
      <c r="AT33" s="28"/>
      <c r="AV33" s="4"/>
      <c r="AW33" s="4"/>
      <c r="AX33" s="4"/>
      <c r="AY33" s="4"/>
      <c r="AZ33" s="4"/>
      <c r="BA33" s="4"/>
      <c r="BB33" s="22"/>
      <c r="BC33" s="22"/>
      <c r="BD33" s="22"/>
      <c r="BE33" s="22"/>
      <c r="BF33" s="22"/>
      <c r="BG33" s="22"/>
      <c r="BH33" s="22"/>
      <c r="BI33" s="22"/>
      <c r="BJ33" s="22"/>
      <c r="BK33" s="22"/>
      <c r="BL33" s="4"/>
      <c r="BM33" s="4"/>
      <c r="BN33" s="4"/>
      <c r="BO33" s="4"/>
      <c r="BP33" s="6"/>
    </row>
    <row r="34" spans="3:68" ht="15.75" hidden="1" thickBot="1">
      <c r="C34" s="61" t="s">
        <v>189</v>
      </c>
      <c r="H34" s="108"/>
      <c r="I34" s="108"/>
      <c r="J34" s="108"/>
      <c r="K34" s="108"/>
      <c r="L34" s="108"/>
      <c r="M34" s="108"/>
      <c r="N34" s="60"/>
      <c r="AV34" s="4"/>
      <c r="AW34" s="4"/>
      <c r="AX34" s="4"/>
      <c r="AY34" s="4"/>
      <c r="AZ34" s="4"/>
      <c r="BA34" s="4"/>
      <c r="BB34" s="22"/>
      <c r="BC34" s="22"/>
      <c r="BD34" s="22"/>
      <c r="BE34" s="22"/>
      <c r="BF34" s="22"/>
      <c r="BG34" s="22"/>
      <c r="BH34" s="22"/>
      <c r="BI34" s="22"/>
      <c r="BJ34" s="22"/>
      <c r="BK34" s="22"/>
      <c r="BL34" s="4"/>
      <c r="BM34" s="4"/>
      <c r="BN34" s="4"/>
      <c r="BO34" s="4"/>
    </row>
    <row r="35" spans="3:68" hidden="1">
      <c r="C35" s="105" t="s">
        <v>63</v>
      </c>
      <c r="D35" s="14" t="s">
        <v>64</v>
      </c>
      <c r="E35" s="1" t="s">
        <v>64</v>
      </c>
      <c r="AV35" s="4"/>
      <c r="AW35" s="4"/>
      <c r="AX35" s="4"/>
      <c r="AY35" s="4"/>
      <c r="AZ35" s="4"/>
      <c r="BA35" s="4"/>
      <c r="BB35" s="22"/>
      <c r="BC35" s="22"/>
      <c r="BD35" s="22"/>
      <c r="BE35" s="22"/>
      <c r="BF35" s="22"/>
      <c r="BG35" s="22"/>
      <c r="BH35" s="22"/>
      <c r="BI35" s="22"/>
      <c r="BJ35" s="22"/>
      <c r="BK35" s="22"/>
      <c r="BL35" s="4"/>
      <c r="BM35" s="4"/>
      <c r="BN35" s="4"/>
      <c r="BO35" s="4"/>
    </row>
    <row r="36" spans="3:68" hidden="1">
      <c r="C36" s="106"/>
      <c r="D36" s="14" t="s">
        <v>94</v>
      </c>
      <c r="E36" s="1" t="s">
        <v>68</v>
      </c>
    </row>
    <row r="37" spans="3:68" hidden="1">
      <c r="C37" s="106"/>
      <c r="D37" s="14" t="s">
        <v>95</v>
      </c>
      <c r="E37" s="1" t="s">
        <v>69</v>
      </c>
    </row>
    <row r="38" spans="3:68" hidden="1">
      <c r="C38" s="106"/>
      <c r="D38" s="14" t="s">
        <v>65</v>
      </c>
      <c r="E38" s="1" t="s">
        <v>65</v>
      </c>
    </row>
    <row r="39" spans="3:68" hidden="1">
      <c r="C39" s="106"/>
      <c r="D39" s="14" t="s">
        <v>66</v>
      </c>
      <c r="E39" s="1" t="s">
        <v>66</v>
      </c>
    </row>
    <row r="40" spans="3:68" hidden="1">
      <c r="C40" s="107" t="s">
        <v>67</v>
      </c>
      <c r="D40" s="14" t="s">
        <v>98</v>
      </c>
      <c r="E40" s="1" t="s">
        <v>70</v>
      </c>
    </row>
    <row r="41" spans="3:68" hidden="1">
      <c r="C41" s="106"/>
      <c r="D41" s="14" t="s">
        <v>97</v>
      </c>
      <c r="E41" s="1" t="s">
        <v>71</v>
      </c>
    </row>
    <row r="42" spans="3:68" hidden="1">
      <c r="C42" s="106"/>
      <c r="D42" s="14" t="s">
        <v>96</v>
      </c>
      <c r="E42" s="1" t="s">
        <v>72</v>
      </c>
    </row>
    <row r="43" spans="3:68" hidden="1">
      <c r="C43" s="106"/>
      <c r="D43" s="14" t="s">
        <v>111</v>
      </c>
      <c r="E43" s="1" t="s">
        <v>73</v>
      </c>
    </row>
    <row r="44" spans="3:68" ht="26.25" hidden="1" thickBot="1">
      <c r="C44" s="106"/>
      <c r="D44" s="14" t="s">
        <v>99</v>
      </c>
      <c r="E44" s="2" t="s">
        <v>74</v>
      </c>
    </row>
    <row r="45" spans="3:68" hidden="1"/>
  </sheetData>
  <sheetProtection password="A99E" sheet="1" objects="1" scenarios="1" formatCells="0" formatColumns="0" formatRows="0" insertRows="0"/>
  <mergeCells count="98">
    <mergeCell ref="H4:X4"/>
    <mergeCell ref="Y4:AU4"/>
    <mergeCell ref="AV4:BW4"/>
    <mergeCell ref="H6:K6"/>
    <mergeCell ref="L6:R6"/>
    <mergeCell ref="S6:X6"/>
    <mergeCell ref="AV5:BW5"/>
    <mergeCell ref="Y5:AU5"/>
    <mergeCell ref="AU6:AU8"/>
    <mergeCell ref="AV6:AY6"/>
    <mergeCell ref="AZ6:BD6"/>
    <mergeCell ref="BM7:BM8"/>
    <mergeCell ref="BN7:BN8"/>
    <mergeCell ref="Y6:AG6"/>
    <mergeCell ref="AH6:AT6"/>
    <mergeCell ref="BD7:BD8"/>
    <mergeCell ref="BC7:BC8"/>
    <mergeCell ref="J7:J8"/>
    <mergeCell ref="K7:K8"/>
    <mergeCell ref="L7:L8"/>
    <mergeCell ref="M7:M8"/>
    <mergeCell ref="N7:N8"/>
    <mergeCell ref="AI7:AI8"/>
    <mergeCell ref="AJ7:AJ8"/>
    <mergeCell ref="Y7:Y8"/>
    <mergeCell ref="Z7:Z8"/>
    <mergeCell ref="AA7:AA8"/>
    <mergeCell ref="AB7:AB8"/>
    <mergeCell ref="AC7:AC8"/>
    <mergeCell ref="AD7:AD8"/>
    <mergeCell ref="AE7:AE8"/>
    <mergeCell ref="AF7:AF8"/>
    <mergeCell ref="B4:G4"/>
    <mergeCell ref="B5:E5"/>
    <mergeCell ref="F5:G5"/>
    <mergeCell ref="H5:X5"/>
    <mergeCell ref="B6:B8"/>
    <mergeCell ref="C6:C8"/>
    <mergeCell ref="D6:D8"/>
    <mergeCell ref="E6:E8"/>
    <mergeCell ref="F6:F8"/>
    <mergeCell ref="O7:O8"/>
    <mergeCell ref="P7:P8"/>
    <mergeCell ref="Q7:Q8"/>
    <mergeCell ref="R7:R8"/>
    <mergeCell ref="X7:X8"/>
    <mergeCell ref="H7:H8"/>
    <mergeCell ref="I7:I8"/>
    <mergeCell ref="AG7:AG8"/>
    <mergeCell ref="AH7:AH8"/>
    <mergeCell ref="S7:S8"/>
    <mergeCell ref="T7:T8"/>
    <mergeCell ref="U7:U8"/>
    <mergeCell ref="V7:V8"/>
    <mergeCell ref="W7:W8"/>
    <mergeCell ref="AL7:AL8"/>
    <mergeCell ref="AM7:AM8"/>
    <mergeCell ref="AN7:AN8"/>
    <mergeCell ref="AO7:AO8"/>
    <mergeCell ref="AP7:AP8"/>
    <mergeCell ref="B21:F21"/>
    <mergeCell ref="AV21:AW21"/>
    <mergeCell ref="AY21:BB21"/>
    <mergeCell ref="AX7:AX8"/>
    <mergeCell ref="AY7:AY8"/>
    <mergeCell ref="AZ7:AZ8"/>
    <mergeCell ref="BA7:BA8"/>
    <mergeCell ref="BB7:BB8"/>
    <mergeCell ref="AQ7:AQ8"/>
    <mergeCell ref="AR7:AR8"/>
    <mergeCell ref="AS7:AS8"/>
    <mergeCell ref="AT7:AT8"/>
    <mergeCell ref="AV7:AV8"/>
    <mergeCell ref="G6:G8"/>
    <mergeCell ref="AW7:AW8"/>
    <mergeCell ref="AK7:AK8"/>
    <mergeCell ref="C35:C39"/>
    <mergeCell ref="C40:C44"/>
    <mergeCell ref="H34:J34"/>
    <mergeCell ref="K34:M34"/>
    <mergeCell ref="D29:F29"/>
    <mergeCell ref="D30:F30"/>
    <mergeCell ref="D31:F31"/>
    <mergeCell ref="B22:C31"/>
    <mergeCell ref="D22:F22"/>
    <mergeCell ref="D23:F23"/>
    <mergeCell ref="D24:F24"/>
    <mergeCell ref="D25:F25"/>
    <mergeCell ref="D26:F26"/>
    <mergeCell ref="D27:F27"/>
    <mergeCell ref="D28:F28"/>
    <mergeCell ref="BP7:BT7"/>
    <mergeCell ref="BU7:BW7"/>
    <mergeCell ref="BP6:BW6"/>
    <mergeCell ref="BE6:BO6"/>
    <mergeCell ref="BO7:BO8"/>
    <mergeCell ref="BE7:BI7"/>
    <mergeCell ref="BJ7:BL7"/>
  </mergeCells>
  <conditionalFormatting sqref="D10:D20">
    <cfRule type="expression" dxfId="99" priority="418">
      <formula>AND(LEN(D10)&lt;&gt;13,LEN(D10)&gt;0)</formula>
    </cfRule>
  </conditionalFormatting>
  <conditionalFormatting sqref="AU18:AU20 AU10:AU14">
    <cfRule type="cellIs" dxfId="98" priority="417" operator="notEqual">
      <formula>1</formula>
    </cfRule>
  </conditionalFormatting>
  <conditionalFormatting sqref="BC10">
    <cfRule type="cellIs" dxfId="97" priority="415" operator="lessThan">
      <formula>0</formula>
    </cfRule>
    <cfRule type="expression" dxfId="96" priority="416">
      <formula>AND(NOT(OR($AV10=72,$AV10=73,$AV10=74,$AV10=75,$AV10=751)),$BC10&gt;0)</formula>
    </cfRule>
  </conditionalFormatting>
  <conditionalFormatting sqref="AZ10">
    <cfRule type="expression" dxfId="95" priority="413">
      <formula>AND($AZ10&gt;0,OR($BD10&gt;0,$BN10&gt;0))</formula>
    </cfRule>
  </conditionalFormatting>
  <conditionalFormatting sqref="BD10">
    <cfRule type="expression" dxfId="94" priority="408">
      <formula>AND($BD10&gt;0,OR($BE10&gt;0,$BF10&gt;0,$BG10&gt;0,$BH10&gt;0,$BI10&gt;0,$BJ10&gt;0,$BK10&gt;0,$BL10&gt;0))</formula>
    </cfRule>
    <cfRule type="expression" dxfId="93" priority="409">
      <formula>AND(OR($AZ10&gt;0,$BA10&gt;0,$BB10&gt;0),$BD10&gt;0)</formula>
    </cfRule>
    <cfRule type="cellIs" dxfId="92" priority="410" operator="lessThan">
      <formula>0</formula>
    </cfRule>
    <cfRule type="expression" dxfId="91" priority="411">
      <formula>AND(NOT(OR($AV10=76,$AV10=77)),$BD10&gt;0)</formula>
    </cfRule>
  </conditionalFormatting>
  <conditionalFormatting sqref="BE10">
    <cfRule type="expression" dxfId="90" priority="396">
      <formula>AND($BN10&gt;0,$BE10&gt;0)</formula>
    </cfRule>
    <cfRule type="expression" dxfId="89" priority="407">
      <formula>AND($BD10&gt;0,$BE10&gt;0)</formula>
    </cfRule>
  </conditionalFormatting>
  <conditionalFormatting sqref="BM10">
    <cfRule type="expression" dxfId="88" priority="385">
      <formula>AND(NOT(OR($AV10=72,$AV10=73,$AV10=74,$AV10=75,$AV10=751)),$BM10&gt;0)</formula>
    </cfRule>
  </conditionalFormatting>
  <conditionalFormatting sqref="BN10">
    <cfRule type="expression" dxfId="87" priority="384">
      <formula>AND(NOT(OR($AV10=76,$AV10=77)),$BN10&gt;0)</formula>
    </cfRule>
    <cfRule type="expression" dxfId="86" priority="386">
      <formula>AND($BN10&gt;0,OR($BE10&gt;0,$BG10&gt;0,$BH10&gt;0,$BI10&gt;0,$BJ10&gt;0,$BK20&gt;0,$BL20&gt;0))</formula>
    </cfRule>
    <cfRule type="expression" dxfId="85" priority="398">
      <formula>AND(OR($AZ10&gt;0,$BA10&gt;0,$BB10&gt;0),$BN10&gt;0)</formula>
    </cfRule>
  </conditionalFormatting>
  <conditionalFormatting sqref="AU17">
    <cfRule type="cellIs" dxfId="84" priority="383" operator="notEqual">
      <formula>1</formula>
    </cfRule>
  </conditionalFormatting>
  <conditionalFormatting sqref="AU16">
    <cfRule type="cellIs" dxfId="83" priority="382" operator="notEqual">
      <formula>1</formula>
    </cfRule>
  </conditionalFormatting>
  <conditionalFormatting sqref="AU15">
    <cfRule type="cellIs" dxfId="82" priority="381" operator="notEqual">
      <formula>1</formula>
    </cfRule>
  </conditionalFormatting>
  <conditionalFormatting sqref="BD11">
    <cfRule type="expression" dxfId="81" priority="372">
      <formula>AND($BD11&gt;0,OR($BE11&gt;0,$BF11&gt;0,$BG11&gt;0,$BH11&gt;0,$BI11&gt;0,$BJ11&gt;0,$BK11&gt;0,$BL11&gt;0))</formula>
    </cfRule>
    <cfRule type="expression" dxfId="80" priority="373">
      <formula>AND(OR($AZ11&gt;0,$BA11&gt;0,$BB11&gt;0),$BD11&gt;0)</formula>
    </cfRule>
    <cfRule type="cellIs" dxfId="79" priority="374" operator="lessThan">
      <formula>0</formula>
    </cfRule>
    <cfRule type="expression" dxfId="78" priority="375">
      <formula>AND(NOT(OR($AV11=76,$AV11=77)),$BD11&gt;0)</formula>
    </cfRule>
  </conditionalFormatting>
  <conditionalFormatting sqref="BD12">
    <cfRule type="expression" dxfId="77" priority="339">
      <formula>AND($BD12&gt;0,OR($BE12&gt;0,$BF12&gt;0,$BG12&gt;0,$BH12&gt;0,$BI12&gt;0,$BJ12&gt;0,$BK12&gt;0,$BL12&gt;0))</formula>
    </cfRule>
    <cfRule type="expression" dxfId="76" priority="340">
      <formula>AND(OR($AZ12&gt;0,$BA12&gt;0,$BB12&gt;0),$BD12&gt;0)</formula>
    </cfRule>
    <cfRule type="cellIs" dxfId="75" priority="341" operator="lessThan">
      <formula>0</formula>
    </cfRule>
    <cfRule type="expression" dxfId="74" priority="342">
      <formula>AND(NOT(OR($AV12=76,$AV12=77)),$BD12&gt;0)</formula>
    </cfRule>
  </conditionalFormatting>
  <conditionalFormatting sqref="BD13">
    <cfRule type="expression" dxfId="73" priority="306">
      <formula>AND($BD13&gt;0,OR($BE13&gt;0,$BF13&gt;0,$BG13&gt;0,$BH13&gt;0,$BI13&gt;0,$BJ13&gt;0,$BK13&gt;0,$BL13&gt;0))</formula>
    </cfRule>
    <cfRule type="expression" dxfId="72" priority="307">
      <formula>AND(OR($AZ13&gt;0,$BA13&gt;0,$BB13&gt;0),$BD13&gt;0)</formula>
    </cfRule>
    <cfRule type="cellIs" dxfId="71" priority="308" operator="lessThan">
      <formula>0</formula>
    </cfRule>
    <cfRule type="expression" dxfId="70" priority="309">
      <formula>AND(NOT(OR($AV13=76,$AV13=77)),$BD13&gt;0)</formula>
    </cfRule>
  </conditionalFormatting>
  <conditionalFormatting sqref="BD14">
    <cfRule type="expression" dxfId="69" priority="273">
      <formula>AND($BD14&gt;0,OR($BE14&gt;0,$BF14&gt;0,$BG14&gt;0,$BH14&gt;0,$BI14&gt;0,$BJ14&gt;0,$BK14&gt;0,$BL14&gt;0))</formula>
    </cfRule>
    <cfRule type="expression" dxfId="68" priority="274">
      <formula>AND(OR($AZ14&gt;0,$BA14&gt;0,$BB14&gt;0),$BD14&gt;0)</formula>
    </cfRule>
    <cfRule type="cellIs" dxfId="67" priority="275" operator="lessThan">
      <formula>0</formula>
    </cfRule>
    <cfRule type="expression" dxfId="66" priority="276">
      <formula>AND(NOT(OR($AV14=76,$AV14=77)),$BD14&gt;0)</formula>
    </cfRule>
  </conditionalFormatting>
  <conditionalFormatting sqref="BD15">
    <cfRule type="expression" dxfId="65" priority="240">
      <formula>AND($BD15&gt;0,OR($BE15&gt;0,$BF15&gt;0,$BG15&gt;0,$BH15&gt;0,$BI15&gt;0,$BJ15&gt;0,$BK15&gt;0,$BL15&gt;0))</formula>
    </cfRule>
    <cfRule type="expression" dxfId="64" priority="241">
      <formula>AND(OR($AZ15&gt;0,$BA15&gt;0,$BB15&gt;0),$BD15&gt;0)</formula>
    </cfRule>
    <cfRule type="cellIs" dxfId="63" priority="242" operator="lessThan">
      <formula>0</formula>
    </cfRule>
    <cfRule type="expression" dxfId="62" priority="243">
      <formula>AND(NOT(OR($AV15=76,$AV15=77)),$BD15&gt;0)</formula>
    </cfRule>
  </conditionalFormatting>
  <conditionalFormatting sqref="BD16">
    <cfRule type="expression" dxfId="61" priority="207">
      <formula>AND($BD16&gt;0,OR($BE16&gt;0,$BF16&gt;0,$BG16&gt;0,$BH16&gt;0,$BI16&gt;0,$BJ16&gt;0,$BK16&gt;0,$BL16&gt;0))</formula>
    </cfRule>
    <cfRule type="expression" dxfId="60" priority="208">
      <formula>AND(OR($AZ16&gt;0,$BA16&gt;0,$BB16&gt;0),$BD16&gt;0)</formula>
    </cfRule>
    <cfRule type="cellIs" dxfId="59" priority="209" operator="lessThan">
      <formula>0</formula>
    </cfRule>
    <cfRule type="expression" dxfId="58" priority="210">
      <formula>AND(NOT(OR($AV16=76,$AV16=77)),$BD16&gt;0)</formula>
    </cfRule>
  </conditionalFormatting>
  <conditionalFormatting sqref="BD17">
    <cfRule type="expression" dxfId="57" priority="174">
      <formula>AND($BD17&gt;0,OR($BE17&gt;0,$BF17&gt;0,$BG17&gt;0,$BH17&gt;0,$BI17&gt;0,$BJ17&gt;0,$BK17&gt;0,$BL17&gt;0))</formula>
    </cfRule>
    <cfRule type="expression" dxfId="56" priority="175">
      <formula>AND(OR($AZ17&gt;0,$BA17&gt;0,$BB17&gt;0),$BD17&gt;0)</formula>
    </cfRule>
    <cfRule type="cellIs" dxfId="55" priority="176" operator="lessThan">
      <formula>0</formula>
    </cfRule>
    <cfRule type="expression" dxfId="54" priority="177">
      <formula>AND(NOT(OR($AV17=76,$AV17=77)),$BD17&gt;0)</formula>
    </cfRule>
  </conditionalFormatting>
  <conditionalFormatting sqref="BD18">
    <cfRule type="expression" dxfId="53" priority="141">
      <formula>AND($BD18&gt;0,OR($BE18&gt;0,$BF18&gt;0,$BG18&gt;0,$BH18&gt;0,$BI18&gt;0,$BJ18&gt;0,$BK18&gt;0,$BL18&gt;0))</formula>
    </cfRule>
    <cfRule type="expression" dxfId="52" priority="142">
      <formula>AND(OR($AZ18&gt;0,$BA18&gt;0,$BB18&gt;0),$BD18&gt;0)</formula>
    </cfRule>
    <cfRule type="cellIs" dxfId="51" priority="143" operator="lessThan">
      <formula>0</formula>
    </cfRule>
    <cfRule type="expression" dxfId="50" priority="144">
      <formula>AND(NOT(OR($AV18=76,$AV18=77)),$BD18&gt;0)</formula>
    </cfRule>
  </conditionalFormatting>
  <conditionalFormatting sqref="BD19">
    <cfRule type="expression" dxfId="49" priority="108">
      <formula>AND($BD19&gt;0,OR($BE19&gt;0,$BF19&gt;0,$BG19&gt;0,$BH19&gt;0,$BI19&gt;0,$BJ19&gt;0,$BK19&gt;0,$BL19&gt;0))</formula>
    </cfRule>
    <cfRule type="expression" dxfId="48" priority="109">
      <formula>AND(OR($AZ19&gt;0,$BA19&gt;0,$BB19&gt;0),$BD19&gt;0)</formula>
    </cfRule>
    <cfRule type="cellIs" dxfId="47" priority="110" operator="lessThan">
      <formula>0</formula>
    </cfRule>
    <cfRule type="expression" dxfId="46" priority="111">
      <formula>AND(NOT(OR($AV19=76,$AV19=77)),$BD19&gt;0)</formula>
    </cfRule>
  </conditionalFormatting>
  <conditionalFormatting sqref="BD20">
    <cfRule type="expression" dxfId="45" priority="75">
      <formula>AND($BD20&gt;0,OR($BE20&gt;0,$BF20&gt;0,$BG20&gt;0,$BH20&gt;0,$BI20&gt;0,$BJ20&gt;0,$BK20&gt;0,$BL20&gt;0))</formula>
    </cfRule>
    <cfRule type="expression" dxfId="44" priority="76">
      <formula>AND(OR($AZ20&gt;0,$BA20&gt;0,$BB20&gt;0),$BD20&gt;0)</formula>
    </cfRule>
    <cfRule type="cellIs" dxfId="43" priority="77" operator="lessThan">
      <formula>0</formula>
    </cfRule>
    <cfRule type="expression" dxfId="42" priority="78">
      <formula>AND(NOT(OR($AV20=76,$AV20=77)),$BD20&gt;0)</formula>
    </cfRule>
  </conditionalFormatting>
  <conditionalFormatting sqref="BM11:BM20">
    <cfRule type="expression" dxfId="41" priority="45">
      <formula>AND(NOT(OR($AV11=72,$AV11=73,$AV11=74,$AV11=75,$AV11=751)),$BM11&gt;0)</formula>
    </cfRule>
  </conditionalFormatting>
  <conditionalFormatting sqref="BC11:BC20">
    <cfRule type="cellIs" dxfId="40" priority="43" operator="lessThan">
      <formula>0</formula>
    </cfRule>
    <cfRule type="expression" dxfId="39" priority="44">
      <formula>AND(NOT(OR($AV11=72,$AV11=73,$AV11=74,$AV11=75,$AV11=751)),$BC11&gt;0)</formula>
    </cfRule>
  </conditionalFormatting>
  <conditionalFormatting sqref="BA10">
    <cfRule type="expression" dxfId="38" priority="42">
      <formula>AND($BA10&gt;0,OR($BD10&gt;0,$BN10&gt;0))</formula>
    </cfRule>
  </conditionalFormatting>
  <conditionalFormatting sqref="BB10">
    <cfRule type="expression" dxfId="37" priority="41">
      <formula>AND($BB10&gt;0,OR($BD10&gt;0,$BN10&gt;0))</formula>
    </cfRule>
  </conditionalFormatting>
  <conditionalFormatting sqref="AZ11:AZ20">
    <cfRule type="expression" dxfId="36" priority="40">
      <formula>AND($AZ11&gt;0,OR($BD11&gt;0,$BN11&gt;0))</formula>
    </cfRule>
  </conditionalFormatting>
  <conditionalFormatting sqref="BA11:BA20">
    <cfRule type="expression" dxfId="35" priority="39">
      <formula>AND($BA11&gt;0,OR($BD11&gt;0,$BN11&gt;0))</formula>
    </cfRule>
  </conditionalFormatting>
  <conditionalFormatting sqref="BB11:BB20">
    <cfRule type="expression" dxfId="34" priority="38">
      <formula>AND($BB11&gt;0,OR($BD11&gt;0,$BN11&gt;0))</formula>
    </cfRule>
  </conditionalFormatting>
  <conditionalFormatting sqref="BE11:BE20">
    <cfRule type="expression" dxfId="33" priority="36">
      <formula>AND($BN11&gt;0,$BE11&gt;0)</formula>
    </cfRule>
    <cfRule type="expression" dxfId="32" priority="37">
      <formula>AND($BD11&gt;0,$BE11&gt;0)</formula>
    </cfRule>
  </conditionalFormatting>
  <conditionalFormatting sqref="BF10">
    <cfRule type="expression" dxfId="31" priority="34">
      <formula>AND($BN10&gt;0,$BF10&gt;0)</formula>
    </cfRule>
    <cfRule type="expression" dxfId="30" priority="35">
      <formula>AND($BD10&gt;0,$BF10&gt;0)</formula>
    </cfRule>
  </conditionalFormatting>
  <conditionalFormatting sqref="BF11:BF20">
    <cfRule type="expression" dxfId="29" priority="32">
      <formula>AND($BN11&gt;0,$BF11&gt;0)</formula>
    </cfRule>
    <cfRule type="expression" dxfId="28" priority="33">
      <formula>AND($BD11&gt;0,$BF11&gt;0)</formula>
    </cfRule>
  </conditionalFormatting>
  <conditionalFormatting sqref="BG10">
    <cfRule type="expression" dxfId="27" priority="30">
      <formula>AND($BN10&gt;0,$BG10&gt;0)</formula>
    </cfRule>
    <cfRule type="expression" dxfId="26" priority="31">
      <formula>AND($BD10&gt;0,$BG10&gt;0)</formula>
    </cfRule>
  </conditionalFormatting>
  <conditionalFormatting sqref="BG11:BG20">
    <cfRule type="expression" dxfId="25" priority="28">
      <formula>AND($BN11&gt;0,$BG11&gt;0)</formula>
    </cfRule>
    <cfRule type="expression" dxfId="24" priority="29">
      <formula>AND($BD11&gt;0,$BG11&gt;0)</formula>
    </cfRule>
  </conditionalFormatting>
  <conditionalFormatting sqref="BH10">
    <cfRule type="expression" dxfId="23" priority="26">
      <formula>AND($BN10&gt;0,$BH10&gt;0)</formula>
    </cfRule>
    <cfRule type="expression" dxfId="22" priority="27">
      <formula>AND($BD10&gt;0,$BH10&gt;0)</formula>
    </cfRule>
  </conditionalFormatting>
  <conditionalFormatting sqref="BH11:BH20">
    <cfRule type="expression" dxfId="21" priority="22">
      <formula>AND($BN11&gt;0,$BH11&gt;0)</formula>
    </cfRule>
    <cfRule type="expression" dxfId="20" priority="23">
      <formula>AND($BD11&gt;0,$BH11&gt;0)</formula>
    </cfRule>
  </conditionalFormatting>
  <conditionalFormatting sqref="BI10">
    <cfRule type="expression" dxfId="19" priority="20">
      <formula>AND($BN10&gt;0,$BI10&gt;0)</formula>
    </cfRule>
    <cfRule type="expression" dxfId="18" priority="21">
      <formula>AND($BD10&gt;0,$BI10&gt;0)</formula>
    </cfRule>
  </conditionalFormatting>
  <conditionalFormatting sqref="BJ10">
    <cfRule type="expression" dxfId="17" priority="16">
      <formula>AND($BN10&gt;0,$BJ10&gt;0)</formula>
    </cfRule>
    <cfRule type="expression" dxfId="16" priority="17">
      <formula>AND($BD10&gt;0,$BJ10&gt;0)</formula>
    </cfRule>
  </conditionalFormatting>
  <conditionalFormatting sqref="BJ11:BJ20">
    <cfRule type="expression" dxfId="15" priority="14">
      <formula>AND($BN11&gt;0,$BJ11&gt;0)</formula>
    </cfRule>
    <cfRule type="expression" dxfId="14" priority="15">
      <formula>AND($BD11&gt;0,$BJ11&gt;0)</formula>
    </cfRule>
  </conditionalFormatting>
  <conditionalFormatting sqref="BI11:BI20">
    <cfRule type="expression" dxfId="13" priority="12">
      <formula>AND($BN11&gt;0,$BI11&gt;0)</formula>
    </cfRule>
    <cfRule type="expression" dxfId="12" priority="13">
      <formula>AND($BD11&gt;0,$BI11&gt;0)</formula>
    </cfRule>
  </conditionalFormatting>
  <conditionalFormatting sqref="BK10">
    <cfRule type="expression" dxfId="11" priority="10">
      <formula>AND($BN10&gt;0,$BK10&gt;0)</formula>
    </cfRule>
    <cfRule type="expression" dxfId="10" priority="11">
      <formula>AND($BD10&gt;0,$BK10&gt;0)</formula>
    </cfRule>
  </conditionalFormatting>
  <conditionalFormatting sqref="BL10">
    <cfRule type="expression" dxfId="9" priority="8">
      <formula>AND($BN10&gt;0,$BL10&gt;0)</formula>
    </cfRule>
    <cfRule type="expression" dxfId="8" priority="9">
      <formula>AND($BD10&gt;0,$BL10&gt;0)</formula>
    </cfRule>
  </conditionalFormatting>
  <conditionalFormatting sqref="BK11:BK20">
    <cfRule type="expression" dxfId="7" priority="6">
      <formula>AND($BN11&gt;0,$BK11&gt;0)</formula>
    </cfRule>
    <cfRule type="expression" dxfId="6" priority="7">
      <formula>AND($BD11&gt;0,$BK11&gt;0)</formula>
    </cfRule>
  </conditionalFormatting>
  <conditionalFormatting sqref="BL11:BL20">
    <cfRule type="expression" dxfId="5" priority="4">
      <formula>AND($BN11&gt;0,$BL11&gt;0)</formula>
    </cfRule>
    <cfRule type="expression" dxfId="4" priority="5">
      <formula>AND($BD11&gt;0,$BL11&gt;0)</formula>
    </cfRule>
  </conditionalFormatting>
  <conditionalFormatting sqref="BN11:BN20">
    <cfRule type="expression" dxfId="3" priority="1">
      <formula>AND(NOT(OR($AV11=76,$AV11=77)),$BN11&gt;0)</formula>
    </cfRule>
    <cfRule type="expression" dxfId="2" priority="2">
      <formula>AND($BN11&gt;0,OR($BE11&gt;0,$BG11&gt;0,$BH11&gt;0,$BI11&gt;0,$BJ11&gt;0,$BK21&gt;0,$BL21&gt;0))</formula>
    </cfRule>
    <cfRule type="expression" dxfId="1" priority="3">
      <formula>AND(OR($AZ11&gt;0,$BA11&gt;0,$BB11&gt;0),$BN11&gt;0)</formula>
    </cfRule>
  </conditionalFormatting>
  <dataValidations xWindow="362" yWindow="648" count="10">
    <dataValidation allowBlank="1" showInputMessage="1" showErrorMessage="1" errorTitle="Eroare de completare" error="Se introduc doar numere intre 1 si 77 (inclusiv cele cu zecimale), din col. A, din sheet-ul &quot;Domenii-CNATDCU&quot;" sqref="AV10"/>
    <dataValidation allowBlank="1" showInputMessage="1" showErrorMessage="1" errorTitle="Eroare de completare" error="Se introduc doar numere intre 1 si 77 cu zecimale" sqref="AV11:AV20"/>
    <dataValidation type="list" allowBlank="1" showInputMessage="1" showErrorMessage="1" sqref="E10:E20">
      <formula1>$D$35:$D$44</formula1>
    </dataValidation>
    <dataValidation type="textLength" operator="equal" allowBlank="1" showInputMessage="1" showErrorMessage="1" errorTitle="Eroare de completare:" error="CNP gresit introdus, vă rugăm verificaţi!" sqref="D10:D20">
      <formula1>13</formula1>
    </dataValidation>
    <dataValidation type="whole" allowBlank="1" showInputMessage="1" showErrorMessage="1" errorTitle="Eroare de completare:" error="Se introduc doar valorile 1 sau 0." promptTitle="Calitate conducator doctorat" prompt="1 - DA_x000a_0 - NU" sqref="G10:G20">
      <formula1>0</formula1>
      <formula2>1</formula2>
    </dataValidation>
    <dataValidation type="whole" showInputMessage="1" showErrorMessage="1" errorTitle="Eroare de completare" error="Se introduc doar valori intre 1 si 3, in functie de nr.corespunzator formei de angajare." promptTitle="Forme de angajare" prompt="1 - titular cu funcţia de bază_x000a_2 - titular fără funcţia de bază_x000a_3 - angajat cu normă întreagă, pe perioada determinată" sqref="F10:F20">
      <formula1>1</formula1>
      <formula2>3</formula2>
    </dataValidation>
    <dataValidation allowBlank="1" showInputMessage="1" showErrorMessage="1" promptTitle="titlu" prompt="1-titular_x000a_2-titular2_x000a_3-norma" sqref="BD28"/>
    <dataValidation type="decimal" allowBlank="1" showInputMessage="1" showErrorMessage="1" errorTitle="Eroare de completare:" error="Se introduc doar valori pozitive, valori cel mult egale cu 1 (cu maximum doua zecimale)." sqref="H10:AT20">
      <formula1>0</formula1>
      <formula2>1</formula2>
    </dataValidation>
    <dataValidation operator="greaterThanOrEqual" allowBlank="1" showInputMessage="1" showErrorMessage="1" sqref="AW10:AW20 AY10:BN20"/>
    <dataValidation type="whole" allowBlank="1" showInputMessage="1" showErrorMessage="1" errorTitle="Eroare de completare" error="Tipului de activitate in conditiile prevederilor OMECS (nr. 3185/09.02.2015):_x000a_1- creație artistică_x000a_2- activitate științifică" promptTitle="Tipul de activitate" prompt="1 - creație artistică_x000a_2 - activitate științifică" sqref="BO10:BO20">
      <formula1>1</formula1>
      <formula2>2</formula2>
    </dataValidation>
  </dataValidations>
  <pageMargins left="0.17" right="0.17" top="0.59" bottom="0.17" header="0.15748031496063" footer="0.15748031496063"/>
  <pageSetup paperSize="9" scale="93" orientation="landscape" r:id="rId1"/>
  <headerFooter>
    <oddHeader>&amp;L
Anexa 1. Tabel instituţional privind normarea şi activitatea de cercetare a cadrelor didactice şi de cercetare titulare din universitate, actualizat 03.04.2015&amp;R&amp;9Consiliul Naţional pentru Finanţarea Învăţământului Superior</oddHeader>
    <oddFooter>&amp;R&amp;8&amp;P/&amp;N</oddFooter>
  </headerFooter>
  <colBreaks count="2" manualBreakCount="2">
    <brk id="24" max="1048575" man="1"/>
    <brk id="47"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50" stopIfTrue="1" id="{D5EA1C60-8787-470A-B62E-83EBF1606F78}">
            <xm:f>VLOOKUP(H$9,'Ramuri-Stiinta'!$A$2:$C$40,3)=1</xm:f>
            <x14:dxf>
              <fill>
                <patternFill>
                  <bgColor theme="9" tint="0.59996337778862885"/>
                </patternFill>
              </fill>
            </x14:dxf>
          </x14:cfRule>
          <xm:sqref>H10:AT20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40"/>
  <sheetViews>
    <sheetView workbookViewId="0">
      <selection activeCell="A8" sqref="A8:XFD8"/>
    </sheetView>
  </sheetViews>
  <sheetFormatPr defaultRowHeight="15"/>
  <cols>
    <col min="1" max="1" width="5.7109375" style="9" customWidth="1"/>
    <col min="2" max="2" width="31.85546875" style="10" customWidth="1"/>
    <col min="3" max="3" width="9.7109375" style="11" customWidth="1"/>
    <col min="4" max="4" width="31.85546875" style="10" customWidth="1"/>
    <col min="5" max="16384" width="9.140625" style="3"/>
  </cols>
  <sheetData>
    <row r="1" spans="1:4" ht="21" customHeight="1">
      <c r="A1" s="13" t="s">
        <v>82</v>
      </c>
      <c r="B1" s="28" t="s">
        <v>76</v>
      </c>
      <c r="C1" s="28" t="s">
        <v>91</v>
      </c>
      <c r="D1" s="28" t="s">
        <v>108</v>
      </c>
    </row>
    <row r="2" spans="1:4">
      <c r="A2" s="30">
        <v>1</v>
      </c>
      <c r="B2" s="29" t="s">
        <v>17</v>
      </c>
      <c r="C2" s="31"/>
      <c r="D2" s="148" t="s">
        <v>48</v>
      </c>
    </row>
    <row r="3" spans="1:4">
      <c r="A3" s="30">
        <v>2</v>
      </c>
      <c r="B3" s="29" t="s">
        <v>18</v>
      </c>
      <c r="C3" s="31"/>
      <c r="D3" s="149"/>
    </row>
    <row r="4" spans="1:4">
      <c r="A4" s="30">
        <v>3</v>
      </c>
      <c r="B4" s="29" t="s">
        <v>19</v>
      </c>
      <c r="C4" s="31"/>
      <c r="D4" s="149"/>
    </row>
    <row r="5" spans="1:4">
      <c r="A5" s="30">
        <v>4</v>
      </c>
      <c r="B5" s="29" t="s">
        <v>20</v>
      </c>
      <c r="C5" s="31"/>
      <c r="D5" s="149"/>
    </row>
    <row r="6" spans="1:4">
      <c r="A6" s="30">
        <v>5</v>
      </c>
      <c r="B6" s="29" t="s">
        <v>21</v>
      </c>
      <c r="C6" s="31"/>
      <c r="D6" s="149" t="s">
        <v>49</v>
      </c>
    </row>
    <row r="7" spans="1:4">
      <c r="A7" s="30">
        <v>6</v>
      </c>
      <c r="B7" s="29" t="s">
        <v>22</v>
      </c>
      <c r="C7" s="31"/>
      <c r="D7" s="149"/>
    </row>
    <row r="8" spans="1:4">
      <c r="A8" s="30">
        <v>7</v>
      </c>
      <c r="B8" s="29" t="s">
        <v>23</v>
      </c>
      <c r="C8" s="31"/>
      <c r="D8" s="149"/>
    </row>
    <row r="9" spans="1:4">
      <c r="A9" s="30">
        <v>8</v>
      </c>
      <c r="B9" s="29" t="s">
        <v>24</v>
      </c>
      <c r="C9" s="31"/>
      <c r="D9" s="149"/>
    </row>
    <row r="10" spans="1:4">
      <c r="A10" s="30">
        <v>9</v>
      </c>
      <c r="B10" s="29" t="s">
        <v>25</v>
      </c>
      <c r="C10" s="31"/>
      <c r="D10" s="149"/>
    </row>
    <row r="11" spans="1:4" ht="27">
      <c r="A11" s="30">
        <v>10</v>
      </c>
      <c r="B11" s="29" t="s">
        <v>26</v>
      </c>
      <c r="C11" s="31"/>
      <c r="D11" s="149"/>
    </row>
    <row r="12" spans="1:4" ht="27">
      <c r="A12" s="30">
        <v>11</v>
      </c>
      <c r="B12" s="29" t="s">
        <v>27</v>
      </c>
      <c r="C12" s="31"/>
      <c r="D12" s="149"/>
    </row>
    <row r="13" spans="1:4">
      <c r="A13" s="30">
        <v>12</v>
      </c>
      <c r="B13" s="29" t="s">
        <v>28</v>
      </c>
      <c r="C13" s="31"/>
      <c r="D13" s="149" t="s">
        <v>50</v>
      </c>
    </row>
    <row r="14" spans="1:4">
      <c r="A14" s="30">
        <v>13</v>
      </c>
      <c r="B14" s="29" t="s">
        <v>29</v>
      </c>
      <c r="C14" s="31"/>
      <c r="D14" s="149"/>
    </row>
    <row r="15" spans="1:4">
      <c r="A15" s="30">
        <v>14</v>
      </c>
      <c r="B15" s="29" t="s">
        <v>30</v>
      </c>
      <c r="C15" s="31"/>
      <c r="D15" s="149"/>
    </row>
    <row r="16" spans="1:4">
      <c r="A16" s="30">
        <v>15</v>
      </c>
      <c r="B16" s="29" t="s">
        <v>31</v>
      </c>
      <c r="C16" s="31"/>
      <c r="D16" s="149"/>
    </row>
    <row r="17" spans="1:4">
      <c r="A17" s="30">
        <v>16</v>
      </c>
      <c r="B17" s="29" t="s">
        <v>32</v>
      </c>
      <c r="C17" s="31"/>
      <c r="D17" s="149"/>
    </row>
    <row r="18" spans="1:4">
      <c r="A18" s="30">
        <v>17</v>
      </c>
      <c r="B18" s="29" t="s">
        <v>33</v>
      </c>
      <c r="C18" s="31"/>
      <c r="D18" s="149"/>
    </row>
    <row r="19" spans="1:4">
      <c r="A19" s="30">
        <v>18</v>
      </c>
      <c r="B19" s="29" t="s">
        <v>34</v>
      </c>
      <c r="C19" s="31"/>
      <c r="D19" s="149" t="s">
        <v>51</v>
      </c>
    </row>
    <row r="20" spans="1:4">
      <c r="A20" s="30">
        <v>19</v>
      </c>
      <c r="B20" s="29" t="s">
        <v>35</v>
      </c>
      <c r="C20" s="31"/>
      <c r="D20" s="149"/>
    </row>
    <row r="21" spans="1:4">
      <c r="A21" s="30">
        <v>20</v>
      </c>
      <c r="B21" s="29" t="s">
        <v>36</v>
      </c>
      <c r="C21" s="31"/>
      <c r="D21" s="149"/>
    </row>
    <row r="22" spans="1:4">
      <c r="A22" s="30">
        <v>21</v>
      </c>
      <c r="B22" s="29" t="s">
        <v>37</v>
      </c>
      <c r="C22" s="31"/>
      <c r="D22" s="149"/>
    </row>
    <row r="23" spans="1:4">
      <c r="A23" s="30">
        <v>22</v>
      </c>
      <c r="B23" s="29" t="s">
        <v>38</v>
      </c>
      <c r="C23" s="31"/>
      <c r="D23" s="149"/>
    </row>
    <row r="24" spans="1:4">
      <c r="A24" s="30">
        <v>23</v>
      </c>
      <c r="B24" s="29" t="s">
        <v>39</v>
      </c>
      <c r="C24" s="31"/>
      <c r="D24" s="149"/>
    </row>
    <row r="25" spans="1:4" ht="27">
      <c r="A25" s="30">
        <v>24</v>
      </c>
      <c r="B25" s="29" t="s">
        <v>52</v>
      </c>
      <c r="C25" s="31"/>
      <c r="D25" s="149"/>
    </row>
    <row r="26" spans="1:4" ht="27">
      <c r="A26" s="30">
        <v>25</v>
      </c>
      <c r="B26" s="29" t="s">
        <v>53</v>
      </c>
      <c r="C26" s="31"/>
      <c r="D26" s="149"/>
    </row>
    <row r="27" spans="1:4">
      <c r="A27" s="30">
        <v>26</v>
      </c>
      <c r="B27" s="29" t="s">
        <v>40</v>
      </c>
      <c r="C27" s="31"/>
      <c r="D27" s="149"/>
    </row>
    <row r="28" spans="1:4">
      <c r="A28" s="30">
        <v>27</v>
      </c>
      <c r="B28" s="29" t="s">
        <v>41</v>
      </c>
      <c r="C28" s="31"/>
      <c r="D28" s="149" t="s">
        <v>54</v>
      </c>
    </row>
    <row r="29" spans="1:4">
      <c r="A29" s="30">
        <v>28</v>
      </c>
      <c r="B29" s="29" t="s">
        <v>42</v>
      </c>
      <c r="C29" s="31"/>
      <c r="D29" s="149"/>
    </row>
    <row r="30" spans="1:4">
      <c r="A30" s="30">
        <v>29</v>
      </c>
      <c r="B30" s="29" t="s">
        <v>43</v>
      </c>
      <c r="C30" s="31"/>
      <c r="D30" s="149"/>
    </row>
    <row r="31" spans="1:4">
      <c r="A31" s="30">
        <v>30</v>
      </c>
      <c r="B31" s="29" t="s">
        <v>44</v>
      </c>
      <c r="C31" s="31"/>
      <c r="D31" s="149"/>
    </row>
    <row r="32" spans="1:4">
      <c r="A32" s="30">
        <v>31</v>
      </c>
      <c r="B32" s="29" t="s">
        <v>45</v>
      </c>
      <c r="C32" s="31"/>
      <c r="D32" s="149"/>
    </row>
    <row r="33" spans="1:4">
      <c r="A33" s="30">
        <v>32</v>
      </c>
      <c r="B33" s="29" t="s">
        <v>46</v>
      </c>
      <c r="C33" s="31"/>
      <c r="D33" s="149"/>
    </row>
    <row r="34" spans="1:4">
      <c r="A34" s="30">
        <v>33</v>
      </c>
      <c r="B34" s="29" t="s">
        <v>55</v>
      </c>
      <c r="C34" s="31"/>
      <c r="D34" s="149"/>
    </row>
    <row r="35" spans="1:4">
      <c r="A35" s="30">
        <v>34</v>
      </c>
      <c r="B35" s="29" t="s">
        <v>56</v>
      </c>
      <c r="C35" s="31"/>
      <c r="D35" s="149"/>
    </row>
    <row r="36" spans="1:4">
      <c r="A36" s="30">
        <v>35</v>
      </c>
      <c r="B36" s="29" t="s">
        <v>57</v>
      </c>
      <c r="C36" s="31"/>
      <c r="D36" s="149"/>
    </row>
    <row r="37" spans="1:4">
      <c r="A37" s="30">
        <v>36</v>
      </c>
      <c r="B37" s="29" t="s">
        <v>58</v>
      </c>
      <c r="C37" s="31"/>
      <c r="D37" s="149"/>
    </row>
    <row r="38" spans="1:4">
      <c r="A38" s="30">
        <v>37</v>
      </c>
      <c r="B38" s="29" t="s">
        <v>60</v>
      </c>
      <c r="C38" s="31"/>
      <c r="D38" s="149"/>
    </row>
    <row r="39" spans="1:4">
      <c r="A39" s="30">
        <v>38</v>
      </c>
      <c r="B39" s="29" t="s">
        <v>59</v>
      </c>
      <c r="C39" s="31"/>
      <c r="D39" s="149"/>
    </row>
    <row r="40" spans="1:4">
      <c r="A40" s="30">
        <v>39</v>
      </c>
      <c r="B40" s="29" t="s">
        <v>110</v>
      </c>
      <c r="C40" s="31"/>
      <c r="D40" s="40" t="s">
        <v>109</v>
      </c>
    </row>
  </sheetData>
  <sheetProtection password="A99E" sheet="1"/>
  <mergeCells count="5">
    <mergeCell ref="D2:D5"/>
    <mergeCell ref="D6:D12"/>
    <mergeCell ref="D13:D18"/>
    <mergeCell ref="D19:D27"/>
    <mergeCell ref="D28:D39"/>
  </mergeCells>
  <dataValidations count="1">
    <dataValidation type="whole" operator="equal" allowBlank="1" showInputMessage="1" showErrorMessage="1" errorTitle="Eroare de completare:" error="Se introduce doar valoarea &quot;1&quot;, pentru ramurile de ştiinţă  în care există programe de studii la nivel de universitate. " sqref="C2:C40">
      <formula1>1</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topLeftCell="A58" workbookViewId="0">
      <selection activeCell="K90" sqref="K90"/>
    </sheetView>
  </sheetViews>
  <sheetFormatPr defaultRowHeight="15"/>
  <cols>
    <col min="1" max="1" width="9.42578125" style="9" customWidth="1"/>
    <col min="2" max="2" width="6.7109375" style="51" hidden="1" customWidth="1"/>
    <col min="3" max="3" width="31.85546875" style="10" customWidth="1"/>
    <col min="4" max="4" width="46" style="10" customWidth="1"/>
    <col min="5" max="5" width="31.85546875" style="41" customWidth="1"/>
    <col min="6" max="16384" width="9.140625" style="3"/>
  </cols>
  <sheetData>
    <row r="1" spans="1:5" ht="26.25" thickBot="1">
      <c r="A1" s="43" t="s">
        <v>187</v>
      </c>
      <c r="B1" s="52" t="s">
        <v>183</v>
      </c>
      <c r="C1" s="44" t="s">
        <v>184</v>
      </c>
      <c r="D1" s="44" t="s">
        <v>61</v>
      </c>
      <c r="E1" s="44" t="s">
        <v>182</v>
      </c>
    </row>
    <row r="2" spans="1:5">
      <c r="A2" s="45">
        <v>1</v>
      </c>
      <c r="B2" s="53">
        <v>1</v>
      </c>
      <c r="C2" s="46" t="s">
        <v>17</v>
      </c>
      <c r="D2" s="46" t="s">
        <v>17</v>
      </c>
      <c r="E2" s="150" t="s">
        <v>48</v>
      </c>
    </row>
    <row r="3" spans="1:5">
      <c r="A3" s="47">
        <v>2</v>
      </c>
      <c r="B3" s="54">
        <v>2</v>
      </c>
      <c r="C3" s="29" t="s">
        <v>114</v>
      </c>
      <c r="D3" s="29" t="s">
        <v>17</v>
      </c>
      <c r="E3" s="151"/>
    </row>
    <row r="4" spans="1:5">
      <c r="A4" s="47">
        <v>3</v>
      </c>
      <c r="B4" s="54">
        <v>3</v>
      </c>
      <c r="C4" s="29" t="s">
        <v>18</v>
      </c>
      <c r="D4" s="29" t="s">
        <v>18</v>
      </c>
      <c r="E4" s="151"/>
    </row>
    <row r="5" spans="1:5">
      <c r="A5" s="47">
        <v>4</v>
      </c>
      <c r="B5" s="54">
        <v>4</v>
      </c>
      <c r="C5" s="29" t="s">
        <v>115</v>
      </c>
      <c r="D5" s="29" t="s">
        <v>19</v>
      </c>
      <c r="E5" s="151"/>
    </row>
    <row r="6" spans="1:5">
      <c r="A6" s="47">
        <v>5</v>
      </c>
      <c r="B6" s="54">
        <v>5</v>
      </c>
      <c r="C6" s="29" t="s">
        <v>116</v>
      </c>
      <c r="D6" s="29" t="s">
        <v>19</v>
      </c>
      <c r="E6" s="151"/>
    </row>
    <row r="7" spans="1:5">
      <c r="A7" s="47">
        <v>6</v>
      </c>
      <c r="B7" s="54">
        <v>6</v>
      </c>
      <c r="C7" s="29" t="s">
        <v>117</v>
      </c>
      <c r="D7" s="29" t="s">
        <v>20</v>
      </c>
      <c r="E7" s="151"/>
    </row>
    <row r="8" spans="1:5">
      <c r="A8" s="47">
        <v>7</v>
      </c>
      <c r="B8" s="54">
        <v>7</v>
      </c>
      <c r="C8" s="29" t="s">
        <v>118</v>
      </c>
      <c r="D8" s="29" t="s">
        <v>20</v>
      </c>
      <c r="E8" s="151"/>
    </row>
    <row r="9" spans="1:5">
      <c r="A9" s="47">
        <v>8</v>
      </c>
      <c r="B9" s="54">
        <v>8</v>
      </c>
      <c r="C9" s="29" t="s">
        <v>185</v>
      </c>
      <c r="D9" s="29" t="s">
        <v>20</v>
      </c>
      <c r="E9" s="151"/>
    </row>
    <row r="10" spans="1:5" ht="15.75" thickBot="1">
      <c r="A10" s="47">
        <v>801</v>
      </c>
      <c r="B10" s="54">
        <v>801</v>
      </c>
      <c r="C10" s="48" t="s">
        <v>186</v>
      </c>
      <c r="D10" s="48" t="s">
        <v>20</v>
      </c>
      <c r="E10" s="152"/>
    </row>
    <row r="11" spans="1:5">
      <c r="A11" s="45">
        <v>9</v>
      </c>
      <c r="B11" s="53">
        <v>9</v>
      </c>
      <c r="C11" s="46" t="s">
        <v>21</v>
      </c>
      <c r="D11" s="46" t="s">
        <v>21</v>
      </c>
      <c r="E11" s="150" t="s">
        <v>49</v>
      </c>
    </row>
    <row r="12" spans="1:5">
      <c r="A12" s="47">
        <v>10</v>
      </c>
      <c r="B12" s="54">
        <v>10</v>
      </c>
      <c r="C12" s="29" t="s">
        <v>119</v>
      </c>
      <c r="D12" s="29" t="s">
        <v>21</v>
      </c>
      <c r="E12" s="151"/>
    </row>
    <row r="13" spans="1:5">
      <c r="A13" s="47">
        <v>11</v>
      </c>
      <c r="B13" s="54">
        <v>11</v>
      </c>
      <c r="C13" s="29" t="s">
        <v>120</v>
      </c>
      <c r="D13" s="29" t="s">
        <v>22</v>
      </c>
      <c r="E13" s="151"/>
    </row>
    <row r="14" spans="1:5">
      <c r="A14" s="47">
        <v>12</v>
      </c>
      <c r="B14" s="54">
        <v>12</v>
      </c>
      <c r="C14" s="29" t="s">
        <v>121</v>
      </c>
      <c r="D14" s="29" t="s">
        <v>22</v>
      </c>
      <c r="E14" s="151"/>
    </row>
    <row r="15" spans="1:5">
      <c r="A15" s="47">
        <v>13</v>
      </c>
      <c r="B15" s="54">
        <v>13</v>
      </c>
      <c r="C15" s="29" t="s">
        <v>122</v>
      </c>
      <c r="D15" s="29" t="s">
        <v>22</v>
      </c>
      <c r="E15" s="151"/>
    </row>
    <row r="16" spans="1:5">
      <c r="A16" s="47">
        <v>14</v>
      </c>
      <c r="B16" s="54">
        <v>14</v>
      </c>
      <c r="C16" s="29" t="s">
        <v>123</v>
      </c>
      <c r="D16" s="29" t="s">
        <v>23</v>
      </c>
      <c r="E16" s="151"/>
    </row>
    <row r="17" spans="1:5">
      <c r="A17" s="47">
        <v>15</v>
      </c>
      <c r="B17" s="54">
        <v>15</v>
      </c>
      <c r="C17" s="29" t="s">
        <v>124</v>
      </c>
      <c r="D17" s="29" t="s">
        <v>23</v>
      </c>
      <c r="E17" s="151"/>
    </row>
    <row r="18" spans="1:5">
      <c r="A18" s="47">
        <v>16</v>
      </c>
      <c r="B18" s="54">
        <v>16</v>
      </c>
      <c r="C18" s="29" t="s">
        <v>125</v>
      </c>
      <c r="D18" s="29" t="s">
        <v>23</v>
      </c>
      <c r="E18" s="151"/>
    </row>
    <row r="19" spans="1:5">
      <c r="A19" s="47">
        <v>17</v>
      </c>
      <c r="B19" s="54">
        <v>17</v>
      </c>
      <c r="C19" s="29" t="s">
        <v>126</v>
      </c>
      <c r="D19" s="29" t="s">
        <v>24</v>
      </c>
      <c r="E19" s="151"/>
    </row>
    <row r="20" spans="1:5">
      <c r="A20" s="47">
        <v>18</v>
      </c>
      <c r="B20" s="54">
        <v>18</v>
      </c>
      <c r="C20" s="29" t="s">
        <v>127</v>
      </c>
      <c r="D20" s="29" t="s">
        <v>24</v>
      </c>
      <c r="E20" s="151"/>
    </row>
    <row r="21" spans="1:5">
      <c r="A21" s="47">
        <v>19</v>
      </c>
      <c r="B21" s="54">
        <v>19</v>
      </c>
      <c r="C21" s="29" t="s">
        <v>24</v>
      </c>
      <c r="D21" s="29" t="s">
        <v>24</v>
      </c>
      <c r="E21" s="151"/>
    </row>
    <row r="22" spans="1:5">
      <c r="A22" s="47">
        <v>20</v>
      </c>
      <c r="B22" s="54">
        <v>20</v>
      </c>
      <c r="C22" s="29" t="s">
        <v>128</v>
      </c>
      <c r="D22" s="29" t="s">
        <v>25</v>
      </c>
      <c r="E22" s="151"/>
    </row>
    <row r="23" spans="1:5">
      <c r="A23" s="47">
        <v>21</v>
      </c>
      <c r="B23" s="54">
        <v>21</v>
      </c>
      <c r="C23" s="29" t="s">
        <v>129</v>
      </c>
      <c r="D23" s="29" t="s">
        <v>25</v>
      </c>
      <c r="E23" s="151"/>
    </row>
    <row r="24" spans="1:5">
      <c r="A24" s="47">
        <v>22</v>
      </c>
      <c r="B24" s="54">
        <v>22</v>
      </c>
      <c r="C24" s="29" t="s">
        <v>130</v>
      </c>
      <c r="D24" s="29" t="s">
        <v>25</v>
      </c>
      <c r="E24" s="151"/>
    </row>
    <row r="25" spans="1:5">
      <c r="A25" s="47">
        <v>23</v>
      </c>
      <c r="B25" s="54">
        <v>23</v>
      </c>
      <c r="C25" s="29" t="s">
        <v>131</v>
      </c>
      <c r="D25" s="29" t="s">
        <v>25</v>
      </c>
      <c r="E25" s="151"/>
    </row>
    <row r="26" spans="1:5" ht="27">
      <c r="A26" s="47">
        <v>24</v>
      </c>
      <c r="B26" s="54">
        <v>24</v>
      </c>
      <c r="C26" s="29" t="s">
        <v>132</v>
      </c>
      <c r="D26" s="29" t="s">
        <v>25</v>
      </c>
      <c r="E26" s="151"/>
    </row>
    <row r="27" spans="1:5">
      <c r="A27" s="47">
        <v>25</v>
      </c>
      <c r="B27" s="54">
        <v>25</v>
      </c>
      <c r="C27" s="29" t="s">
        <v>133</v>
      </c>
      <c r="D27" s="29" t="s">
        <v>25</v>
      </c>
      <c r="E27" s="151"/>
    </row>
    <row r="28" spans="1:5">
      <c r="A28" s="47">
        <v>26</v>
      </c>
      <c r="B28" s="54">
        <v>26</v>
      </c>
      <c r="C28" s="29" t="s">
        <v>134</v>
      </c>
      <c r="D28" s="29" t="s">
        <v>25</v>
      </c>
      <c r="E28" s="151"/>
    </row>
    <row r="29" spans="1:5">
      <c r="A29" s="47">
        <v>27</v>
      </c>
      <c r="B29" s="54">
        <v>27</v>
      </c>
      <c r="C29" s="29" t="s">
        <v>135</v>
      </c>
      <c r="D29" s="29" t="s">
        <v>25</v>
      </c>
      <c r="E29" s="151"/>
    </row>
    <row r="30" spans="1:5">
      <c r="A30" s="47">
        <v>28</v>
      </c>
      <c r="B30" s="54">
        <v>28</v>
      </c>
      <c r="C30" s="29" t="s">
        <v>136</v>
      </c>
      <c r="D30" s="29" t="s">
        <v>26</v>
      </c>
      <c r="E30" s="151"/>
    </row>
    <row r="31" spans="1:5">
      <c r="A31" s="47">
        <v>29</v>
      </c>
      <c r="B31" s="54">
        <v>29</v>
      </c>
      <c r="C31" s="29" t="s">
        <v>137</v>
      </c>
      <c r="D31" s="29" t="s">
        <v>26</v>
      </c>
      <c r="E31" s="151"/>
    </row>
    <row r="32" spans="1:5">
      <c r="A32" s="47">
        <v>30</v>
      </c>
      <c r="B32" s="54">
        <v>30</v>
      </c>
      <c r="C32" s="29" t="s">
        <v>138</v>
      </c>
      <c r="D32" s="29" t="s">
        <v>27</v>
      </c>
      <c r="E32" s="151"/>
    </row>
    <row r="33" spans="1:5">
      <c r="A33" s="47">
        <v>31</v>
      </c>
      <c r="B33" s="54">
        <v>31</v>
      </c>
      <c r="C33" s="29" t="s">
        <v>139</v>
      </c>
      <c r="D33" s="29" t="s">
        <v>27</v>
      </c>
      <c r="E33" s="151"/>
    </row>
    <row r="34" spans="1:5">
      <c r="A34" s="47">
        <v>32</v>
      </c>
      <c r="B34" s="54">
        <v>34</v>
      </c>
      <c r="C34" s="29" t="s">
        <v>142</v>
      </c>
      <c r="D34" s="29" t="s">
        <v>27</v>
      </c>
      <c r="E34" s="151"/>
    </row>
    <row r="35" spans="1:5">
      <c r="A35" s="47">
        <v>33</v>
      </c>
      <c r="B35" s="54">
        <v>32</v>
      </c>
      <c r="C35" s="29" t="s">
        <v>140</v>
      </c>
      <c r="D35" s="29" t="s">
        <v>27</v>
      </c>
      <c r="E35" s="151"/>
    </row>
    <row r="36" spans="1:5">
      <c r="A36" s="47">
        <v>34</v>
      </c>
      <c r="B36" s="54">
        <v>33</v>
      </c>
      <c r="C36" s="29" t="s">
        <v>141</v>
      </c>
      <c r="D36" s="29" t="s">
        <v>27</v>
      </c>
      <c r="E36" s="151"/>
    </row>
    <row r="37" spans="1:5">
      <c r="A37" s="47">
        <v>35</v>
      </c>
      <c r="B37" s="54">
        <v>35</v>
      </c>
      <c r="C37" s="29" t="s">
        <v>143</v>
      </c>
      <c r="D37" s="29" t="s">
        <v>27</v>
      </c>
      <c r="E37" s="151"/>
    </row>
    <row r="38" spans="1:5">
      <c r="A38" s="47">
        <v>36</v>
      </c>
      <c r="B38" s="54">
        <v>36</v>
      </c>
      <c r="C38" s="29" t="s">
        <v>144</v>
      </c>
      <c r="D38" s="29" t="s">
        <v>27</v>
      </c>
      <c r="E38" s="151"/>
    </row>
    <row r="39" spans="1:5">
      <c r="A39" s="47">
        <v>37</v>
      </c>
      <c r="B39" s="54">
        <v>37</v>
      </c>
      <c r="C39" s="29" t="s">
        <v>145</v>
      </c>
      <c r="D39" s="29" t="s">
        <v>27</v>
      </c>
      <c r="E39" s="151"/>
    </row>
    <row r="40" spans="1:5">
      <c r="A40" s="47">
        <v>38</v>
      </c>
      <c r="B40" s="54">
        <v>38</v>
      </c>
      <c r="C40" s="29" t="s">
        <v>146</v>
      </c>
      <c r="D40" s="29" t="s">
        <v>27</v>
      </c>
      <c r="E40" s="151"/>
    </row>
    <row r="41" spans="1:5">
      <c r="A41" s="47"/>
      <c r="B41" s="54">
        <v>39</v>
      </c>
      <c r="C41" s="29" t="s">
        <v>147</v>
      </c>
      <c r="D41" s="29" t="s">
        <v>27</v>
      </c>
      <c r="E41" s="151"/>
    </row>
    <row r="42" spans="1:5" ht="15.75" thickBot="1">
      <c r="A42" s="49"/>
      <c r="B42" s="55">
        <v>40</v>
      </c>
      <c r="C42" s="29" t="s">
        <v>148</v>
      </c>
      <c r="D42" s="48" t="s">
        <v>27</v>
      </c>
      <c r="E42" s="152"/>
    </row>
    <row r="43" spans="1:5">
      <c r="A43" s="45">
        <v>39</v>
      </c>
      <c r="B43" s="53">
        <v>41</v>
      </c>
      <c r="C43" s="46" t="s">
        <v>28</v>
      </c>
      <c r="D43" s="46" t="s">
        <v>28</v>
      </c>
      <c r="E43" s="150" t="s">
        <v>50</v>
      </c>
    </row>
    <row r="44" spans="1:5">
      <c r="A44" s="47">
        <v>40</v>
      </c>
      <c r="B44" s="54">
        <v>42</v>
      </c>
      <c r="C44" s="29" t="s">
        <v>29</v>
      </c>
      <c r="D44" s="29" t="s">
        <v>29</v>
      </c>
      <c r="E44" s="151"/>
    </row>
    <row r="45" spans="1:5">
      <c r="A45" s="50">
        <v>41</v>
      </c>
      <c r="B45" s="56">
        <v>43</v>
      </c>
      <c r="C45" s="29" t="s">
        <v>149</v>
      </c>
      <c r="D45" s="29" t="s">
        <v>30</v>
      </c>
      <c r="E45" s="151"/>
    </row>
    <row r="46" spans="1:5">
      <c r="A46" s="47"/>
      <c r="B46" s="54">
        <v>44</v>
      </c>
      <c r="C46" s="29" t="s">
        <v>150</v>
      </c>
      <c r="D46" s="29" t="s">
        <v>30</v>
      </c>
      <c r="E46" s="151"/>
    </row>
    <row r="47" spans="1:5">
      <c r="A47" s="50"/>
      <c r="B47" s="56">
        <v>45</v>
      </c>
      <c r="C47" s="29" t="s">
        <v>151</v>
      </c>
      <c r="D47" s="29" t="s">
        <v>30</v>
      </c>
      <c r="E47" s="151"/>
    </row>
    <row r="48" spans="1:5">
      <c r="A48" s="47">
        <v>42</v>
      </c>
      <c r="B48" s="54">
        <v>46</v>
      </c>
      <c r="C48" s="29" t="s">
        <v>31</v>
      </c>
      <c r="D48" s="29" t="s">
        <v>31</v>
      </c>
      <c r="E48" s="151"/>
    </row>
    <row r="49" spans="1:5">
      <c r="A49" s="50">
        <v>43</v>
      </c>
      <c r="B49" s="56">
        <v>47</v>
      </c>
      <c r="C49" s="29" t="s">
        <v>152</v>
      </c>
      <c r="D49" s="29" t="s">
        <v>32</v>
      </c>
      <c r="E49" s="151"/>
    </row>
    <row r="50" spans="1:5">
      <c r="A50" s="47"/>
      <c r="B50" s="54">
        <v>48</v>
      </c>
      <c r="C50" s="29" t="s">
        <v>153</v>
      </c>
      <c r="D50" s="29" t="s">
        <v>32</v>
      </c>
      <c r="E50" s="151"/>
    </row>
    <row r="51" spans="1:5">
      <c r="A51" s="50">
        <v>44</v>
      </c>
      <c r="B51" s="56">
        <v>49</v>
      </c>
      <c r="C51" s="29" t="s">
        <v>154</v>
      </c>
      <c r="D51" s="29" t="s">
        <v>33</v>
      </c>
      <c r="E51" s="151"/>
    </row>
    <row r="52" spans="1:5" ht="15.75" thickBot="1">
      <c r="A52" s="47"/>
      <c r="B52" s="54">
        <v>50</v>
      </c>
      <c r="C52" s="48" t="s">
        <v>155</v>
      </c>
      <c r="D52" s="48" t="s">
        <v>33</v>
      </c>
      <c r="E52" s="152"/>
    </row>
    <row r="53" spans="1:5">
      <c r="A53" s="45">
        <v>45</v>
      </c>
      <c r="B53" s="53">
        <v>51</v>
      </c>
      <c r="C53" s="46" t="s">
        <v>156</v>
      </c>
      <c r="D53" s="46" t="s">
        <v>34</v>
      </c>
      <c r="E53" s="150" t="s">
        <v>51</v>
      </c>
    </row>
    <row r="54" spans="1:5">
      <c r="A54" s="47">
        <v>46</v>
      </c>
      <c r="B54" s="54">
        <v>52</v>
      </c>
      <c r="C54" s="29" t="s">
        <v>35</v>
      </c>
      <c r="D54" s="29" t="s">
        <v>35</v>
      </c>
      <c r="E54" s="151"/>
    </row>
    <row r="55" spans="1:5">
      <c r="A55" s="47">
        <v>47</v>
      </c>
      <c r="B55" s="54">
        <v>53</v>
      </c>
      <c r="C55" s="29" t="s">
        <v>36</v>
      </c>
      <c r="D55" s="29" t="s">
        <v>36</v>
      </c>
      <c r="E55" s="151"/>
    </row>
    <row r="56" spans="1:5">
      <c r="A56" s="47">
        <v>48</v>
      </c>
      <c r="B56" s="54">
        <v>54</v>
      </c>
      <c r="C56" s="29" t="s">
        <v>157</v>
      </c>
      <c r="D56" s="29" t="s">
        <v>37</v>
      </c>
      <c r="E56" s="151"/>
    </row>
    <row r="57" spans="1:5">
      <c r="A57" s="47">
        <v>49</v>
      </c>
      <c r="B57" s="54">
        <v>55</v>
      </c>
      <c r="C57" s="29" t="s">
        <v>37</v>
      </c>
      <c r="D57" s="29" t="s">
        <v>37</v>
      </c>
      <c r="E57" s="151"/>
    </row>
    <row r="58" spans="1:5">
      <c r="A58" s="47">
        <v>50</v>
      </c>
      <c r="B58" s="54">
        <v>56</v>
      </c>
      <c r="C58" s="29" t="s">
        <v>158</v>
      </c>
      <c r="D58" s="29" t="s">
        <v>38</v>
      </c>
      <c r="E58" s="151"/>
    </row>
    <row r="59" spans="1:5">
      <c r="A59" s="47">
        <v>51</v>
      </c>
      <c r="B59" s="54">
        <v>57</v>
      </c>
      <c r="C59" s="29" t="s">
        <v>38</v>
      </c>
      <c r="D59" s="29" t="s">
        <v>38</v>
      </c>
      <c r="E59" s="151"/>
    </row>
    <row r="60" spans="1:5">
      <c r="A60" s="47">
        <v>52</v>
      </c>
      <c r="B60" s="54">
        <v>58</v>
      </c>
      <c r="C60" s="29" t="s">
        <v>39</v>
      </c>
      <c r="D60" s="29" t="s">
        <v>39</v>
      </c>
      <c r="E60" s="151"/>
    </row>
    <row r="61" spans="1:5">
      <c r="A61" s="47">
        <v>53</v>
      </c>
      <c r="B61" s="54">
        <v>59</v>
      </c>
      <c r="C61" s="29" t="s">
        <v>159</v>
      </c>
      <c r="D61" s="29" t="s">
        <v>180</v>
      </c>
      <c r="E61" s="151"/>
    </row>
    <row r="62" spans="1:5">
      <c r="A62" s="47">
        <v>54</v>
      </c>
      <c r="B62" s="54">
        <v>60</v>
      </c>
      <c r="C62" s="29" t="s">
        <v>160</v>
      </c>
      <c r="D62" s="29" t="s">
        <v>180</v>
      </c>
      <c r="E62" s="151"/>
    </row>
    <row r="63" spans="1:5">
      <c r="A63" s="47">
        <v>55</v>
      </c>
      <c r="B63" s="54">
        <v>61</v>
      </c>
      <c r="C63" s="29" t="s">
        <v>161</v>
      </c>
      <c r="D63" s="29" t="s">
        <v>180</v>
      </c>
      <c r="E63" s="151"/>
    </row>
    <row r="64" spans="1:5">
      <c r="A64" s="47">
        <v>56</v>
      </c>
      <c r="B64" s="54">
        <v>62</v>
      </c>
      <c r="C64" s="29" t="s">
        <v>162</v>
      </c>
      <c r="D64" s="29" t="s">
        <v>180</v>
      </c>
      <c r="E64" s="151"/>
    </row>
    <row r="65" spans="1:8">
      <c r="A65" s="47">
        <v>57</v>
      </c>
      <c r="B65" s="54">
        <v>63</v>
      </c>
      <c r="C65" s="29" t="s">
        <v>163</v>
      </c>
      <c r="D65" s="29" t="s">
        <v>180</v>
      </c>
      <c r="E65" s="151"/>
    </row>
    <row r="66" spans="1:8">
      <c r="A66" s="47">
        <v>58</v>
      </c>
      <c r="B66" s="54">
        <v>64</v>
      </c>
      <c r="C66" s="29" t="s">
        <v>164</v>
      </c>
      <c r="D66" s="29" t="s">
        <v>180</v>
      </c>
      <c r="E66" s="151"/>
    </row>
    <row r="67" spans="1:8">
      <c r="A67" s="47">
        <v>59</v>
      </c>
      <c r="B67" s="54">
        <v>65</v>
      </c>
      <c r="C67" s="29" t="s">
        <v>165</v>
      </c>
      <c r="D67" s="29" t="s">
        <v>180</v>
      </c>
      <c r="E67" s="151"/>
    </row>
    <row r="68" spans="1:8">
      <c r="A68" s="47">
        <v>60</v>
      </c>
      <c r="B68" s="54">
        <v>66</v>
      </c>
      <c r="C68" s="29" t="s">
        <v>166</v>
      </c>
      <c r="D68" s="29" t="s">
        <v>180</v>
      </c>
      <c r="E68" s="151"/>
    </row>
    <row r="69" spans="1:8">
      <c r="A69" s="47">
        <v>61</v>
      </c>
      <c r="B69" s="54">
        <v>67</v>
      </c>
      <c r="C69" s="29" t="s">
        <v>167</v>
      </c>
      <c r="D69" s="29" t="s">
        <v>40</v>
      </c>
      <c r="E69" s="151"/>
    </row>
    <row r="70" spans="1:8" ht="15.75" thickBot="1">
      <c r="A70" s="47">
        <v>62</v>
      </c>
      <c r="B70" s="54">
        <v>68</v>
      </c>
      <c r="C70" s="48" t="s">
        <v>168</v>
      </c>
      <c r="D70" s="48" t="s">
        <v>40</v>
      </c>
      <c r="E70" s="152"/>
    </row>
    <row r="71" spans="1:8">
      <c r="A71" s="45">
        <v>63</v>
      </c>
      <c r="B71" s="53">
        <v>69</v>
      </c>
      <c r="C71" s="46" t="s">
        <v>169</v>
      </c>
      <c r="D71" s="46" t="s">
        <v>41</v>
      </c>
      <c r="E71" s="150" t="s">
        <v>54</v>
      </c>
    </row>
    <row r="72" spans="1:8">
      <c r="A72" s="47">
        <v>64</v>
      </c>
      <c r="B72" s="54">
        <v>70</v>
      </c>
      <c r="C72" s="29" t="s">
        <v>170</v>
      </c>
      <c r="D72" s="29" t="s">
        <v>41</v>
      </c>
      <c r="E72" s="151"/>
    </row>
    <row r="73" spans="1:8">
      <c r="A73" s="47">
        <v>65</v>
      </c>
      <c r="B73" s="54">
        <v>71</v>
      </c>
      <c r="C73" s="29" t="s">
        <v>42</v>
      </c>
      <c r="D73" s="29" t="s">
        <v>42</v>
      </c>
      <c r="E73" s="151"/>
    </row>
    <row r="74" spans="1:8">
      <c r="A74" s="47">
        <v>66</v>
      </c>
      <c r="B74" s="54">
        <v>72</v>
      </c>
      <c r="C74" s="29" t="s">
        <v>43</v>
      </c>
      <c r="D74" s="29" t="s">
        <v>43</v>
      </c>
      <c r="E74" s="151"/>
    </row>
    <row r="75" spans="1:8">
      <c r="A75" s="47">
        <v>67</v>
      </c>
      <c r="B75" s="54">
        <v>73</v>
      </c>
      <c r="C75" s="29" t="s">
        <v>171</v>
      </c>
      <c r="D75" s="29" t="s">
        <v>43</v>
      </c>
      <c r="E75" s="151"/>
    </row>
    <row r="76" spans="1:8">
      <c r="A76" s="47">
        <v>68</v>
      </c>
      <c r="B76" s="54">
        <v>74</v>
      </c>
      <c r="C76" s="29" t="s">
        <v>44</v>
      </c>
      <c r="D76" s="29" t="s">
        <v>44</v>
      </c>
      <c r="E76" s="151"/>
    </row>
    <row r="77" spans="1:8">
      <c r="A77" s="47">
        <v>69</v>
      </c>
      <c r="B77" s="54">
        <v>75</v>
      </c>
      <c r="C77" s="29" t="s">
        <v>45</v>
      </c>
      <c r="D77" s="29" t="s">
        <v>45</v>
      </c>
      <c r="E77" s="151"/>
    </row>
    <row r="78" spans="1:8">
      <c r="A78" s="47">
        <v>70</v>
      </c>
      <c r="B78" s="54">
        <v>76</v>
      </c>
      <c r="C78" s="29" t="s">
        <v>172</v>
      </c>
      <c r="D78" s="29" t="s">
        <v>46</v>
      </c>
      <c r="E78" s="151"/>
    </row>
    <row r="79" spans="1:8">
      <c r="A79" s="47">
        <v>71</v>
      </c>
      <c r="B79" s="54">
        <v>77</v>
      </c>
      <c r="C79" s="29" t="s">
        <v>173</v>
      </c>
      <c r="D79" s="29" t="s">
        <v>46</v>
      </c>
      <c r="E79" s="151"/>
    </row>
    <row r="80" spans="1:8">
      <c r="A80" s="47">
        <v>72</v>
      </c>
      <c r="B80" s="54">
        <v>78</v>
      </c>
      <c r="C80" s="29" t="s">
        <v>174</v>
      </c>
      <c r="D80" s="29" t="s">
        <v>55</v>
      </c>
      <c r="E80" s="151"/>
      <c r="H80" s="42"/>
    </row>
    <row r="81" spans="1:5">
      <c r="A81" s="47">
        <v>721</v>
      </c>
      <c r="B81" s="54">
        <v>781</v>
      </c>
      <c r="C81" s="29" t="s">
        <v>175</v>
      </c>
      <c r="D81" s="29" t="s">
        <v>56</v>
      </c>
      <c r="E81" s="151"/>
    </row>
    <row r="82" spans="1:5">
      <c r="A82" s="47">
        <v>73</v>
      </c>
      <c r="B82" s="54">
        <v>79</v>
      </c>
      <c r="C82" s="29" t="s">
        <v>57</v>
      </c>
      <c r="D82" s="29" t="s">
        <v>57</v>
      </c>
      <c r="E82" s="151"/>
    </row>
    <row r="83" spans="1:5">
      <c r="A83" s="47">
        <v>74</v>
      </c>
      <c r="B83" s="54">
        <v>80</v>
      </c>
      <c r="C83" s="29" t="s">
        <v>58</v>
      </c>
      <c r="D83" s="29" t="s">
        <v>58</v>
      </c>
      <c r="E83" s="151"/>
    </row>
    <row r="84" spans="1:5">
      <c r="A84" s="47">
        <v>75</v>
      </c>
      <c r="B84" s="54">
        <v>81</v>
      </c>
      <c r="C84" s="29" t="s">
        <v>176</v>
      </c>
      <c r="D84" s="29" t="s">
        <v>60</v>
      </c>
      <c r="E84" s="151"/>
    </row>
    <row r="85" spans="1:5" ht="15.75" thickBot="1">
      <c r="A85" s="47">
        <v>751</v>
      </c>
      <c r="B85" s="54">
        <v>811</v>
      </c>
      <c r="C85" s="48" t="s">
        <v>177</v>
      </c>
      <c r="D85" s="48" t="s">
        <v>59</v>
      </c>
      <c r="E85" s="152"/>
    </row>
    <row r="86" spans="1:5">
      <c r="A86" s="45">
        <v>76</v>
      </c>
      <c r="B86" s="53">
        <v>82</v>
      </c>
      <c r="C86" s="46" t="s">
        <v>178</v>
      </c>
      <c r="D86" s="46" t="s">
        <v>181</v>
      </c>
      <c r="E86" s="150" t="s">
        <v>181</v>
      </c>
    </row>
    <row r="87" spans="1:5" ht="15.75" thickBot="1">
      <c r="A87" s="49">
        <v>77</v>
      </c>
      <c r="B87" s="55">
        <v>83</v>
      </c>
      <c r="C87" s="48" t="s">
        <v>179</v>
      </c>
      <c r="D87" s="48" t="s">
        <v>181</v>
      </c>
      <c r="E87" s="152"/>
    </row>
  </sheetData>
  <sheetProtection password="A99E" sheet="1"/>
  <mergeCells count="6">
    <mergeCell ref="E2:E10"/>
    <mergeCell ref="E11:E42"/>
    <mergeCell ref="E86:E87"/>
    <mergeCell ref="E43:E52"/>
    <mergeCell ref="E53:E70"/>
    <mergeCell ref="E71:E85"/>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Anexa1-IC-normare-cercetare-act</vt:lpstr>
      <vt:lpstr>Ramuri-Stiinta</vt:lpstr>
      <vt:lpstr>Domenii-CNATDCU</vt:lpstr>
      <vt:lpstr>'Anexa1-IC-normare-cercetare-act'!Print_Area</vt:lpstr>
      <vt:lpstr>'Anexa1-IC-normare-cercetare-act'!Print_Titles</vt:lpstr>
      <vt:lpstr>'Anexa1-IC-normare-cercetare-act'!titlu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Velicu</dc:creator>
  <cp:lastModifiedBy>Marius Stan</cp:lastModifiedBy>
  <cp:lastPrinted>2015-04-24T14:27:10Z</cp:lastPrinted>
  <dcterms:created xsi:type="dcterms:W3CDTF">2015-02-12T12:50:59Z</dcterms:created>
  <dcterms:modified xsi:type="dcterms:W3CDTF">2015-04-24T16:39:56Z</dcterms:modified>
</cp:coreProperties>
</file>